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rcariwine-my.sharepoint.com/personal/investor_relations_purcari_wine1/Documents/Desktop/Wine project/Official reports/2022/4Q 2022/send/"/>
    </mc:Choice>
  </mc:AlternateContent>
  <xr:revisionPtr revIDLastSave="38" documentId="8_{F1E3F8E7-D158-4182-B88D-6062954DFDB3}" xr6:coauthVersionLast="47" xr6:coauthVersionMax="47" xr10:uidLastSave="{67BB84AF-074E-46DD-879E-20E8001D6B37}"/>
  <bookViews>
    <workbookView xWindow="-108" yWindow="-108" windowWidth="23256" windowHeight="12576" tabRatio="828" activeTab="9" xr2:uid="{73F842AA-7E20-4E8A-8982-B131D848A4BD}"/>
  </bookViews>
  <sheets>
    <sheet name="2019_P&amp;L" sheetId="2" r:id="rId1"/>
    <sheet name="2019_BS" sheetId="1" r:id="rId2"/>
    <sheet name="2020_P&amp;L" sheetId="4" r:id="rId3"/>
    <sheet name="2020_BS" sheetId="3" r:id="rId4"/>
    <sheet name="2021_BS" sheetId="5" r:id="rId5"/>
    <sheet name="2021_P&amp;L" sheetId="6" r:id="rId6"/>
    <sheet name="2021_BS Restated" sheetId="9" r:id="rId7"/>
    <sheet name="2021_P&amp;L Restated" sheetId="10" r:id="rId8"/>
    <sheet name="2022_BS" sheetId="7" r:id="rId9"/>
    <sheet name="2022_P&amp;L" sheetId="8" r:id="rId10"/>
  </sheets>
  <externalReferences>
    <externalReference r:id="rId11"/>
  </externalReferences>
  <definedNames>
    <definedName name="_xbrl_cl_1" localSheetId="6">'2021_BS Restated'!#REF!</definedName>
    <definedName name="_xbrl_cl_100" localSheetId="7">'2021_P&amp;L Restated'!#REF!</definedName>
    <definedName name="_xbrl_cl_105" localSheetId="7">'2021_P&amp;L Restated'!#REF!</definedName>
    <definedName name="_xbrl_cl_106" localSheetId="7">'2021_P&amp;L Restated'!#REF!</definedName>
    <definedName name="_xbrl_cl_109" localSheetId="7">'2021_P&amp;L Restated'!#REF!</definedName>
    <definedName name="_xbrl_cl_11" localSheetId="6">'2021_BS Restated'!#REF!</definedName>
    <definedName name="_xbrl_cl_110" localSheetId="7">'2021_P&amp;L Restated'!#REF!</definedName>
    <definedName name="_xbrl_cl_111" localSheetId="7">'2021_P&amp;L Restated'!#REF!</definedName>
    <definedName name="_xbrl_cl_112" localSheetId="7">'2021_P&amp;L Restated'!#REF!</definedName>
    <definedName name="_xbrl_cl_1223" localSheetId="6">'2021_BS Restated'!#REF!</definedName>
    <definedName name="_xbrl_cl_1224" localSheetId="6">'2021_BS Restated'!#REF!</definedName>
    <definedName name="_xbrl_cl_1225" localSheetId="6">'2021_BS Restated'!#REF!</definedName>
    <definedName name="_xbrl_cl_1226" localSheetId="6">'2021_BS Restated'!#REF!</definedName>
    <definedName name="_xbrl_cl_1243" localSheetId="7">'2021_P&amp;L Restated'!#REF!</definedName>
    <definedName name="_xbrl_cl_1244" localSheetId="7">'2021_P&amp;L Restated'!#REF!</definedName>
    <definedName name="_xbrl_cl_1245" localSheetId="7">'2021_P&amp;L Restated'!#REF!</definedName>
    <definedName name="_xbrl_cl_1246" localSheetId="7">'2021_P&amp;L Restated'!#REF!</definedName>
    <definedName name="_xbrl_cl_1247" localSheetId="6">'2021_BS Restated'!#REF!</definedName>
    <definedName name="_xbrl_cl_1248" localSheetId="6">'2021_BS Restated'!#REF!</definedName>
    <definedName name="_xbrl_cl_1249" localSheetId="6">'2021_BS Restated'!#REF!</definedName>
    <definedName name="_xbrl_cl_1250" localSheetId="6">'2021_BS Restated'!#REF!</definedName>
    <definedName name="_xbrl_cl_1251" localSheetId="6">'2021_BS Restated'!#REF!</definedName>
    <definedName name="_xbrl_cl_1252" localSheetId="6">'2021_BS Restated'!#REF!</definedName>
    <definedName name="_xbrl_cl_1255" localSheetId="6">'2021_BS Restated'!#REF!</definedName>
    <definedName name="_xbrl_cl_1256" localSheetId="6">'2021_BS Restated'!#REF!</definedName>
    <definedName name="_xbrl_cl_1257" localSheetId="6">'2021_BS Restated'!#REF!</definedName>
    <definedName name="_xbrl_cl_1258" localSheetId="6">'2021_BS Restated'!#REF!</definedName>
    <definedName name="_xbrl_cl_1259" localSheetId="6">'2021_BS Restated'!#REF!</definedName>
    <definedName name="_xbrl_cl_1260" localSheetId="6">'2021_BS Restated'!#REF!</definedName>
    <definedName name="_xbrl_cl_1261" localSheetId="6">'2021_BS Restated'!#REF!</definedName>
    <definedName name="_xbrl_cl_1262" localSheetId="6">'2021_BS Restated'!#REF!</definedName>
    <definedName name="_xbrl_cl_1263" localSheetId="6">'2021_BS Restated'!#REF!</definedName>
    <definedName name="_xbrl_cl_1264" localSheetId="6">'2021_BS Restated'!#REF!</definedName>
    <definedName name="_xbrl_cl_1265" localSheetId="6">'2021_BS Restated'!#REF!</definedName>
    <definedName name="_xbrl_cl_1266" localSheetId="6">'2021_BS Restated'!#REF!</definedName>
    <definedName name="_xbrl_cl_1268" localSheetId="7">'2021_P&amp;L Restated'!#REF!</definedName>
    <definedName name="_xbrl_cl_1279" localSheetId="7">'2021_P&amp;L Restated'!#REF!</definedName>
    <definedName name="_xbrl_cl_1280" localSheetId="7">'2021_P&amp;L Restated'!#REF!</definedName>
    <definedName name="_xbrl_cl_13" localSheetId="6">'2021_BS Restated'!#REF!</definedName>
    <definedName name="_xbrl_cl_14" localSheetId="6">'2021_BS Restated'!#REF!</definedName>
    <definedName name="_xbrl_cl_15" localSheetId="6">'2021_BS Restated'!#REF!</definedName>
    <definedName name="_xbrl_cl_16" localSheetId="6">'2021_BS Restated'!#REF!</definedName>
    <definedName name="_xbrl_cl_17" localSheetId="6">'2021_BS Restated'!#REF!</definedName>
    <definedName name="_xbrl_cl_18" localSheetId="6">'2021_BS Restated'!#REF!</definedName>
    <definedName name="_xbrl_cl_2" localSheetId="6">'2021_BS Restated'!#REF!</definedName>
    <definedName name="_xbrl_cl_2017" localSheetId="6">'2021_BS Restated'!#REF!</definedName>
    <definedName name="_xbrl_cl_206" localSheetId="6">'2021_BS Restated'!#REF!</definedName>
    <definedName name="_xbrl_cl_207" localSheetId="6">'2021_BS Restated'!#REF!</definedName>
    <definedName name="_xbrl_cl_21" localSheetId="6">'2021_BS Restated'!#REF!</definedName>
    <definedName name="_xbrl_cl_210" localSheetId="6">'2021_BS Restated'!#REF!</definedName>
    <definedName name="_xbrl_cl_211" localSheetId="6">'2021_BS Restated'!#REF!</definedName>
    <definedName name="_xbrl_cl_214" localSheetId="7">'2021_P&amp;L Restated'!#REF!</definedName>
    <definedName name="_xbrl_cl_215" localSheetId="7">'2021_P&amp;L Restated'!#REF!</definedName>
    <definedName name="_xbrl_cl_216" localSheetId="7">'2021_P&amp;L Restated'!#REF!</definedName>
    <definedName name="_xbrl_cl_217" localSheetId="7">'2021_P&amp;L Restated'!#REF!</definedName>
    <definedName name="_xbrl_cl_218" localSheetId="7">'2021_P&amp;L Restated'!#REF!</definedName>
    <definedName name="_xbrl_cl_219" localSheetId="7">'2021_P&amp;L Restated'!#REF!</definedName>
    <definedName name="_xbrl_cl_22" localSheetId="6">'2021_BS Restated'!#REF!</definedName>
    <definedName name="_xbrl_cl_220" localSheetId="7">'2021_P&amp;L Restated'!#REF!</definedName>
    <definedName name="_xbrl_cl_221" localSheetId="7">'2021_P&amp;L Restated'!#REF!</definedName>
    <definedName name="_xbrl_cl_23" localSheetId="6">'2021_BS Restated'!#REF!</definedName>
    <definedName name="_xbrl_cl_24" localSheetId="6">'2021_BS Restated'!#REF!</definedName>
    <definedName name="_xbrl_cl_25" localSheetId="6">'2021_BS Restated'!#REF!</definedName>
    <definedName name="_xbrl_cl_26" localSheetId="6">'2021_BS Restated'!#REF!</definedName>
    <definedName name="_xbrl_cl_27" localSheetId="6">'2021_BS Restated'!#REF!</definedName>
    <definedName name="_xbrl_cl_28" localSheetId="6">'2021_BS Restated'!#REF!</definedName>
    <definedName name="_xbrl_cl_29" localSheetId="6">'2021_BS Restated'!#REF!</definedName>
    <definedName name="_xbrl_cl_30" localSheetId="6">'2021_BS Restated'!#REF!</definedName>
    <definedName name="_xbrl_cl_33" localSheetId="6">'2021_BS Restated'!#REF!</definedName>
    <definedName name="_xbrl_cl_34" localSheetId="6">'2021_BS Restated'!#REF!</definedName>
    <definedName name="_xbrl_cl_35" localSheetId="6">'2021_BS Restated'!#REF!</definedName>
    <definedName name="_xbrl_cl_36" localSheetId="6">'2021_BS Restated'!#REF!</definedName>
    <definedName name="_xbrl_cl_37" localSheetId="6">'2021_BS Restated'!#REF!</definedName>
    <definedName name="_xbrl_cl_38" localSheetId="6">'2021_BS Restated'!#REF!</definedName>
    <definedName name="_xbrl_cl_39" localSheetId="6">'2021_BS Restated'!#REF!</definedName>
    <definedName name="_xbrl_cl_40" localSheetId="6">'2021_BS Restated'!#REF!</definedName>
    <definedName name="_xbrl_cl_41" localSheetId="6">'2021_BS Restated'!#REF!</definedName>
    <definedName name="_xbrl_cl_42" localSheetId="6">'2021_BS Restated'!#REF!</definedName>
    <definedName name="_xbrl_cl_43" localSheetId="6">'2021_BS Restated'!#REF!</definedName>
    <definedName name="_xbrl_cl_44" localSheetId="6">'2021_BS Restated'!#REF!</definedName>
    <definedName name="_xbrl_cl_49" localSheetId="6">'2021_BS Restated'!#REF!</definedName>
    <definedName name="_xbrl_cl_50" localSheetId="6">'2021_BS Restated'!#REF!</definedName>
    <definedName name="_xbrl_cl_51" localSheetId="6">'2021_BS Restated'!#REF!</definedName>
    <definedName name="_xbrl_cl_52" localSheetId="6">'2021_BS Restated'!#REF!</definedName>
    <definedName name="_xbrl_cl_57" localSheetId="6">'2021_BS Restated'!#REF!</definedName>
    <definedName name="_xbrl_cl_58" localSheetId="6">'2021_BS Restated'!#REF!</definedName>
    <definedName name="_xbrl_cl_61" localSheetId="6">'2021_BS Restated'!#REF!</definedName>
    <definedName name="_xbrl_cl_62" localSheetId="6">'2021_BS Restated'!#REF!</definedName>
    <definedName name="_xbrl_cl_63" localSheetId="6">'2021_BS Restated'!#REF!</definedName>
    <definedName name="_xbrl_cl_64" localSheetId="6">'2021_BS Restated'!#REF!</definedName>
    <definedName name="_xbrl_cl_65" localSheetId="6">'2021_BS Restated'!#REF!</definedName>
    <definedName name="_xbrl_cl_66" localSheetId="6">'2021_BS Restated'!#REF!</definedName>
    <definedName name="_xbrl_cl_67" localSheetId="6">'2021_BS Restated'!#REF!</definedName>
    <definedName name="_xbrl_cl_68" localSheetId="6">'2021_BS Restated'!#REF!</definedName>
    <definedName name="_xbrl_cl_69" localSheetId="6">'2021_BS Restated'!#REF!</definedName>
    <definedName name="_xbrl_cl_70" localSheetId="6">'2021_BS Restated'!#REF!</definedName>
    <definedName name="_xbrl_cl_71" localSheetId="7">'2021_P&amp;L Restated'!#REF!</definedName>
    <definedName name="_xbrl_cl_72" localSheetId="7">'2021_P&amp;L Restated'!#REF!</definedName>
    <definedName name="_xbrl_cl_73" localSheetId="7">'2021_P&amp;L Restated'!#REF!</definedName>
    <definedName name="_xbrl_cl_74" localSheetId="7">'2021_P&amp;L Restated'!#REF!</definedName>
    <definedName name="_xbrl_cl_75" localSheetId="7">'2021_P&amp;L Restated'!#REF!</definedName>
    <definedName name="_xbrl_cl_76" localSheetId="7">'2021_P&amp;L Restated'!#REF!</definedName>
    <definedName name="_xbrl_cl_77" localSheetId="7">'2021_P&amp;L Restated'!#REF!</definedName>
    <definedName name="_xbrl_cl_78" localSheetId="7">'2021_P&amp;L Restated'!#REF!</definedName>
    <definedName name="_xbrl_cl_8" localSheetId="6">'2021_BS Restated'!#REF!</definedName>
    <definedName name="_xbrl_cl_80" localSheetId="7">'2021_P&amp;L Restated'!#REF!</definedName>
    <definedName name="_xbrl_cl_81" localSheetId="7">'2021_P&amp;L Restated'!#REF!</definedName>
    <definedName name="_xbrl_cl_82" localSheetId="7">'2021_P&amp;L Restated'!#REF!</definedName>
    <definedName name="_xbrl_cl_83" localSheetId="7">'2021_P&amp;L Restated'!#REF!</definedName>
    <definedName name="_xbrl_cl_84" localSheetId="7">'2021_P&amp;L Restated'!#REF!</definedName>
    <definedName name="_xbrl_cl_87" localSheetId="7">'2021_P&amp;L Restated'!#REF!</definedName>
    <definedName name="_xbrl_cl_88" localSheetId="7">'2021_P&amp;L Restated'!#REF!</definedName>
    <definedName name="_xbrl_cl_89" localSheetId="7">'2021_P&amp;L Restated'!#REF!</definedName>
    <definedName name="_xbrl_cl_90" localSheetId="7">'2021_P&amp;L Restated'!#REF!</definedName>
    <definedName name="_xbrl_cl_91" localSheetId="7">'2021_P&amp;L Restated'!#REF!</definedName>
    <definedName name="_xbrl_cl_92" localSheetId="7">'2021_P&amp;L Restated'!#REF!</definedName>
    <definedName name="_xbrl_cl_93" localSheetId="7">'2021_P&amp;L Restated'!#REF!</definedName>
    <definedName name="_xbrl_cl_94" localSheetId="7">'2021_P&amp;L Restated'!#REF!</definedName>
    <definedName name="_xbrl_cl_95" localSheetId="7">'2021_P&amp;L Restated'!#REF!</definedName>
    <definedName name="_xbrl_cl_96" localSheetId="7">'2021_P&amp;L Restated'!#REF!</definedName>
    <definedName name="_xbrl_cl_97" localSheetId="7">'2021_P&amp;L Restated'!#REF!</definedName>
    <definedName name="_xbrl_cl_98" localSheetId="7">'2021_P&amp;L Restated'!#REF!</definedName>
    <definedName name="_xbrl_cl_983" localSheetId="7">'2021_P&amp;L Restated'!#REF!</definedName>
    <definedName name="_xbrl_cl_984" localSheetId="7">'2021_P&amp;L Restated'!#REF!</definedName>
    <definedName name="_xbrl_cl_99" localSheetId="7">'2021_P&amp;L Restated'!#REF!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9" l="1"/>
  <c r="C40" i="9"/>
  <c r="C32" i="9"/>
  <c r="C30" i="9"/>
  <c r="C19" i="9"/>
  <c r="C10" i="9"/>
  <c r="C50" i="9" l="1"/>
  <c r="C21" i="9"/>
  <c r="C34" i="9"/>
  <c r="C52" i="9" l="1"/>
</calcChain>
</file>

<file path=xl/sharedStrings.xml><?xml version="1.0" encoding="utf-8"?>
<sst xmlns="http://schemas.openxmlformats.org/spreadsheetml/2006/main" count="370" uniqueCount="127">
  <si>
    <t xml:space="preserve">Intangible assets </t>
  </si>
  <si>
    <t xml:space="preserve">Equity-accounted investees </t>
  </si>
  <si>
    <t xml:space="preserve">Equity instruments at fair value through profit or loss </t>
  </si>
  <si>
    <t xml:space="preserve">Inventories </t>
  </si>
  <si>
    <t xml:space="preserve">Other non-current assets </t>
  </si>
  <si>
    <t xml:space="preserve">Non-current assets </t>
  </si>
  <si>
    <t xml:space="preserve">Trade and other receivables </t>
  </si>
  <si>
    <t xml:space="preserve">Cash and cash equivalents </t>
  </si>
  <si>
    <t xml:space="preserve">Income tax assets </t>
  </si>
  <si>
    <t xml:space="preserve">Prepayments </t>
  </si>
  <si>
    <t xml:space="preserve">Other current assets </t>
  </si>
  <si>
    <t xml:space="preserve">Current assets </t>
  </si>
  <si>
    <t xml:space="preserve">Total assets </t>
  </si>
  <si>
    <t xml:space="preserve">Share premium </t>
  </si>
  <si>
    <t xml:space="preserve">Treasury shares reserve </t>
  </si>
  <si>
    <t xml:space="preserve">Other reserves </t>
  </si>
  <si>
    <t xml:space="preserve">Translation reserve </t>
  </si>
  <si>
    <t xml:space="preserve">Retained earnings </t>
  </si>
  <si>
    <t xml:space="preserve">Equity attributable to owners of the Company </t>
  </si>
  <si>
    <t xml:space="preserve">Non-controlling interests </t>
  </si>
  <si>
    <t xml:space="preserve">Total equity </t>
  </si>
  <si>
    <t xml:space="preserve">Deferred income </t>
  </si>
  <si>
    <t xml:space="preserve">Deferred tax liability </t>
  </si>
  <si>
    <t xml:space="preserve">Non-current liabilities </t>
  </si>
  <si>
    <t xml:space="preserve">Borrowings and lease liabilities </t>
  </si>
  <si>
    <t xml:space="preserve">Income tax liabilities </t>
  </si>
  <si>
    <t xml:space="preserve">Employee benefits </t>
  </si>
  <si>
    <t xml:space="preserve">Trade and other payables </t>
  </si>
  <si>
    <t xml:space="preserve">Provisions </t>
  </si>
  <si>
    <t xml:space="preserve">Current liabilities </t>
  </si>
  <si>
    <t xml:space="preserve">Total liabilities </t>
  </si>
  <si>
    <t xml:space="preserve"> Total equity and liabilities </t>
  </si>
  <si>
    <t>Other comprehensive income</t>
  </si>
  <si>
    <t>Items that are or may be reclassified to profit or loss</t>
  </si>
  <si>
    <t>Profit attributable to:</t>
  </si>
  <si>
    <t>Total comprehensive income attributable to:</t>
  </si>
  <si>
    <t>Earnings per share, RON</t>
  </si>
  <si>
    <t xml:space="preserve">Cost of sales </t>
  </si>
  <si>
    <t xml:space="preserve">Gross profit </t>
  </si>
  <si>
    <t xml:space="preserve">Other operating income </t>
  </si>
  <si>
    <t xml:space="preserve">Marketing and sales expenses </t>
  </si>
  <si>
    <t xml:space="preserve">General and administrative expenses </t>
  </si>
  <si>
    <t xml:space="preserve">Impairment loss on trade and loan receivables, net </t>
  </si>
  <si>
    <t xml:space="preserve">Other operating expenses </t>
  </si>
  <si>
    <t xml:space="preserve">Profit from operating activities </t>
  </si>
  <si>
    <t xml:space="preserve">Finance income </t>
  </si>
  <si>
    <t>-</t>
  </si>
  <si>
    <t xml:space="preserve">Finance costs </t>
  </si>
  <si>
    <t xml:space="preserve">Net finance income /(costs) </t>
  </si>
  <si>
    <t xml:space="preserve">Share of profit of equity-accounted investees, net of tax </t>
  </si>
  <si>
    <t xml:space="preserve">Profit before tax </t>
  </si>
  <si>
    <t xml:space="preserve">Income tax expense </t>
  </si>
  <si>
    <t xml:space="preserve">Profit for the year </t>
  </si>
  <si>
    <t xml:space="preserve">Foreign currency translation differences </t>
  </si>
  <si>
    <t xml:space="preserve">Other comprehensive income for the year </t>
  </si>
  <si>
    <t xml:space="preserve">Total comprehensive income for the year </t>
  </si>
  <si>
    <t xml:space="preserve">Owners of the Company </t>
  </si>
  <si>
    <t xml:space="preserve">Basic and diluted earnings per share </t>
  </si>
  <si>
    <t>Property, plant and equipment</t>
  </si>
  <si>
    <t>Intangible assets</t>
  </si>
  <si>
    <t xml:space="preserve">Non-current receivables </t>
  </si>
  <si>
    <t>Equity-accounted investees</t>
  </si>
  <si>
    <t>Equity instruments at fair value through profit or loss</t>
  </si>
  <si>
    <t>Inventories</t>
  </si>
  <si>
    <t>Other non-current assets</t>
  </si>
  <si>
    <t>Non-current assets</t>
  </si>
  <si>
    <t>Trade and other receivables</t>
  </si>
  <si>
    <t>Cash and cash equivalents</t>
  </si>
  <si>
    <t>Equity Share capital</t>
  </si>
  <si>
    <t>Share premium</t>
  </si>
  <si>
    <t>Treasury shares reserve</t>
  </si>
  <si>
    <t>Translation reserve</t>
  </si>
  <si>
    <t>Non-controlling interests</t>
  </si>
  <si>
    <t>Deferred income</t>
  </si>
  <si>
    <t>Deferred tax liability</t>
  </si>
  <si>
    <t>Borrowings and lease liabilities</t>
  </si>
  <si>
    <t>Employee benefits</t>
  </si>
  <si>
    <t>Provisions</t>
  </si>
  <si>
    <t>Revenue</t>
  </si>
  <si>
    <t>Cost of sales</t>
  </si>
  <si>
    <t>Other operating income</t>
  </si>
  <si>
    <t>General and administrative expenses</t>
  </si>
  <si>
    <t>Impairment loss on trade and loan receivables, net</t>
  </si>
  <si>
    <t>Other operating expenses</t>
  </si>
  <si>
    <t>Finance income</t>
  </si>
  <si>
    <t>Net finance (costs) / income</t>
  </si>
  <si>
    <t>Income tax expense</t>
  </si>
  <si>
    <t>Basic and diluted earnings per share</t>
  </si>
  <si>
    <t>Assets</t>
  </si>
  <si>
    <t>Non-current receivables</t>
  </si>
  <si>
    <t>Loans receivables</t>
  </si>
  <si>
    <t>Equity instruments at FVTPL</t>
  </si>
  <si>
    <t>Income tax assets</t>
  </si>
  <si>
    <t>Prepayments</t>
  </si>
  <si>
    <t>Other current assets</t>
  </si>
  <si>
    <t>Current assets</t>
  </si>
  <si>
    <t>Total assets</t>
  </si>
  <si>
    <t>Equity</t>
  </si>
  <si>
    <t>Share capital</t>
  </si>
  <si>
    <t>Other reserves</t>
  </si>
  <si>
    <t>Retained earnings</t>
  </si>
  <si>
    <t>Equity attributable to owners of the Company</t>
  </si>
  <si>
    <t>Liabilities</t>
  </si>
  <si>
    <t>Non-current liabilities</t>
  </si>
  <si>
    <t>Income tax liabilities</t>
  </si>
  <si>
    <t>Current liabilities</t>
  </si>
  <si>
    <t>Total equity and liabilities</t>
  </si>
  <si>
    <t>Gross profit</t>
  </si>
  <si>
    <t>Marketing and sales expenses</t>
  </si>
  <si>
    <t>Profit from operating activities</t>
  </si>
  <si>
    <t>Finance costs</t>
  </si>
  <si>
    <t>Net finance income / (costs)</t>
  </si>
  <si>
    <t>Share of (loss)/profit of equity-accounted investees, net of tax</t>
  </si>
  <si>
    <t>Profit before tax</t>
  </si>
  <si>
    <t>Profit for the year</t>
  </si>
  <si>
    <t>Other comprehensive income for the year</t>
  </si>
  <si>
    <t>Total comprehensive income for the year</t>
  </si>
  <si>
    <t>Owners of the Company</t>
  </si>
  <si>
    <t xml:space="preserve">Balance Sheet </t>
  </si>
  <si>
    <t xml:space="preserve">Share capital </t>
  </si>
  <si>
    <t>Consolidated Statement of Profit or Loss</t>
  </si>
  <si>
    <t xml:space="preserve">Revenue </t>
  </si>
  <si>
    <t>Preliminary 2022</t>
  </si>
  <si>
    <t>Restated 2021</t>
  </si>
  <si>
    <t>Intangible assets and goodwill</t>
  </si>
  <si>
    <t>Loan receivables</t>
  </si>
  <si>
    <t>Gain from a bargain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</si>
</sst>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13F5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6" fontId="2" fillId="0" borderId="0" xfId="1" applyNumberFormat="1" applyFont="1"/>
    <xf numFmtId="0" fontId="3" fillId="2" borderId="1" xfId="1" applyNumberFormat="1" applyFont="1" applyFill="1" applyBorder="1"/>
    <xf numFmtId="0" fontId="3" fillId="0" borderId="0" xfId="0" applyFont="1" applyAlignment="1">
      <alignment horizontal="left" vertical="center"/>
    </xf>
    <xf numFmtId="0" fontId="3" fillId="0" borderId="0" xfId="1" applyNumberFormat="1" applyFon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166" fontId="5" fillId="0" borderId="2" xfId="1" applyNumberFormat="1" applyFont="1" applyBorder="1"/>
    <xf numFmtId="0" fontId="2" fillId="0" borderId="3" xfId="0" applyFont="1" applyBorder="1"/>
    <xf numFmtId="166" fontId="2" fillId="0" borderId="3" xfId="1" applyNumberFormat="1" applyFont="1" applyBorder="1"/>
    <xf numFmtId="166" fontId="5" fillId="0" borderId="0" xfId="1" applyNumberFormat="1" applyFont="1" applyBorder="1"/>
    <xf numFmtId="0" fontId="5" fillId="0" borderId="1" xfId="0" applyFont="1" applyBorder="1"/>
    <xf numFmtId="166" fontId="5" fillId="0" borderId="1" xfId="1" applyNumberFormat="1" applyFont="1" applyBorder="1"/>
    <xf numFmtId="0" fontId="5" fillId="0" borderId="4" xfId="0" applyFont="1" applyBorder="1"/>
    <xf numFmtId="166" fontId="5" fillId="0" borderId="4" xfId="1" applyNumberFormat="1" applyFont="1" applyBorder="1"/>
    <xf numFmtId="0" fontId="3" fillId="2" borderId="0" xfId="1" applyNumberFormat="1" applyFont="1" applyFill="1"/>
    <xf numFmtId="0" fontId="6" fillId="0" borderId="0" xfId="0" applyFont="1"/>
    <xf numFmtId="166" fontId="2" fillId="0" borderId="0" xfId="0" applyNumberFormat="1" applyFont="1"/>
    <xf numFmtId="0" fontId="7" fillId="0" borderId="0" xfId="0" applyFont="1"/>
    <xf numFmtId="0" fontId="3" fillId="2" borderId="1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6" fontId="5" fillId="0" borderId="2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5" fillId="0" borderId="4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166" fontId="2" fillId="0" borderId="0" xfId="1" applyNumberFormat="1" applyFont="1" applyAlignment="1"/>
    <xf numFmtId="166" fontId="8" fillId="0" borderId="0" xfId="1" applyNumberFormat="1" applyFont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166" fontId="9" fillId="0" borderId="2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9" fillId="0" borderId="4" xfId="1" applyNumberFormat="1" applyFont="1" applyBorder="1" applyAlignment="1">
      <alignment horizontal="right" vertical="center"/>
    </xf>
    <xf numFmtId="166" fontId="2" fillId="0" borderId="0" xfId="1" applyNumberFormat="1" applyFont="1" applyBorder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6" fontId="5" fillId="0" borderId="2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66" fontId="5" fillId="0" borderId="4" xfId="1" applyNumberFormat="1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right"/>
    </xf>
    <xf numFmtId="164" fontId="2" fillId="0" borderId="0" xfId="0" applyNumberFormat="1" applyFont="1"/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14" fillId="0" borderId="0" xfId="0" applyFont="1"/>
    <xf numFmtId="166" fontId="14" fillId="0" borderId="0" xfId="0" applyNumberFormat="1" applyFont="1"/>
    <xf numFmtId="43" fontId="1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13F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Purcari%20Wineries%20PLC_IFRS%20-%202022\4.%20IFRS%20-%20Q4%202022_(VPL)\Conso%20Q4%202022_(VPL)\PW%20Ltd_Conso%20FS_IFRS_Q4%202022_(VPL).xlsb" TargetMode="External"/><Relationship Id="rId1" Type="http://schemas.openxmlformats.org/officeDocument/2006/relationships/externalLinkPath" Target="PW%20Ltd_Conso%20FS_IFRS_Q4%202022_(VP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us"/>
      <sheetName val="Check Conso vs Standalone"/>
      <sheetName val="Summary"/>
      <sheetName val="TD Q1 2019"/>
      <sheetName val="TD Q2 2019"/>
      <sheetName val="TD 2018"/>
      <sheetName val="TD Q3 2019"/>
      <sheetName val="Profit 2016"/>
      <sheetName val="% of Shareholding Q1 2019"/>
      <sheetName val="Profit 2007-2017_RON"/>
      <sheetName val="% of Shareholding Q3 2019"/>
      <sheetName val="TD Q4 2019"/>
      <sheetName val="Profit Q1 2019"/>
      <sheetName val="Profit Q3 2019"/>
      <sheetName val="% of Shareholding Q2 2019"/>
      <sheetName val="% of Shareholding Q4 2019"/>
      <sheetName val="% of Shareholding Q1 2020"/>
      <sheetName val="% of Shareholding Q2 2020"/>
      <sheetName val="% of Shareholding Q3 2020"/>
      <sheetName val="TD Q1 2020"/>
      <sheetName val="TD Q2 2020"/>
      <sheetName val="TD Q3 2020"/>
      <sheetName val="% of Shareholding Q1 2021"/>
      <sheetName val="% of Shareholding Q2 2021"/>
      <sheetName val="% of Shareholding Dec17"/>
      <sheetName val="% of Shareholding Dec18"/>
      <sheetName val="Profit 2018"/>
      <sheetName val="% of Shareholding Q4 2020"/>
      <sheetName val="% of Shareholding Q3 2021"/>
      <sheetName val="TD Q4 2020"/>
      <sheetName val="Profit Q2 2019"/>
      <sheetName val="Profit Q1 2020"/>
      <sheetName val="Profit Q2 2020"/>
      <sheetName val="Profit Q3 2020"/>
      <sheetName val="TD Q1 2021"/>
      <sheetName val="Profit Q3 2021"/>
      <sheetName val="Profit Q1 2021"/>
      <sheetName val="TD Q3 2021"/>
      <sheetName val="Profit Q2 2021"/>
      <sheetName val="TD Q2 2021"/>
      <sheetName val="TD 2017"/>
      <sheetName val="Profit 2017"/>
      <sheetName val="Profit Q4 2019"/>
      <sheetName val="% of Shareholding Q4 2021"/>
      <sheetName val="TD Q4 2021"/>
      <sheetName val="% of Shareholding Q1 2022"/>
      <sheetName val="TD Q1 2022"/>
      <sheetName val="Profit Q4 2020"/>
      <sheetName val="Profit Q4 2021"/>
      <sheetName val="Profit Q1 2022"/>
      <sheetName val="% of Shareholding Q2 2022"/>
      <sheetName val="TD Q2 2022"/>
      <sheetName val="Profit Q2 2022"/>
      <sheetName val="Cost of grapes"/>
      <sheetName val="VBar Dividends_AJE"/>
      <sheetName val="% of Shareholding Q3 2022"/>
      <sheetName val="% of Shareholding Q4 2022"/>
      <sheetName val="TD Q3 2022"/>
      <sheetName val="Profit Q3 2022"/>
      <sheetName val="TD Q4 2022"/>
      <sheetName val="Profit Q4 2022"/>
      <sheetName val="F 3.55.2 - IFRS BS_USD"/>
      <sheetName val="F 3.55.3 - IFRS PL_USD"/>
      <sheetName val="Equity per entity_RON"/>
      <sheetName val="F 3.55.0 AJE's_USD"/>
      <sheetName val="F 3.55.4 - IFRS SoCE_USD"/>
      <sheetName val="Sheet1"/>
      <sheetName val="F 3.55.4 - IFRS SoCE_RON"/>
      <sheetName val="Equity Conso_RON"/>
      <sheetName val="F 3.55.3 - IFRS PL_RON"/>
      <sheetName val="F 3.55.2 - IFRS BS_RON"/>
      <sheetName val="F 3.55.1 - Mapped TB_USD"/>
      <sheetName val="F 3.55.7 - Other Notes_USD"/>
      <sheetName val="F 3.55.7 - Other Notes_RON"/>
      <sheetName val="FX RONvsUSD"/>
      <sheetName val="T 2.5 - Reconc Effect Tax rate "/>
      <sheetName val="T 2.4 - MVM Deffered Tax"/>
      <sheetName val="T 2.2 - Tax assets_Liabilities"/>
      <sheetName val="T 2.1 - Tax recognised in PL"/>
      <sheetName val="Averg # &amp; Personell expenses"/>
      <sheetName val="Deferred Income MVM"/>
      <sheetName val="F 3.55.9 - EBITDA_USD"/>
      <sheetName val="F 3.55.9 - EBITDA_RON"/>
      <sheetName val="Finance lease liabilities"/>
      <sheetName val="COS, Depr, Leased Assets"/>
      <sheetName val="F 3.55.5 - IFRS CF_USD"/>
      <sheetName val="% of Shareholding Q3"/>
      <sheetName val="Profit Q3 2017"/>
      <sheetName val="Profit Q3 2016"/>
      <sheetName val="Profit 2015"/>
      <sheetName val="Profit 2014"/>
      <sheetName val="Profit 2013"/>
      <sheetName val="Profit 2012"/>
      <sheetName val="Profit 2011"/>
      <sheetName val="Profit 2010"/>
      <sheetName val="Profit 2009"/>
      <sheetName val="TD 2016"/>
      <sheetName val="TD Q3 2017"/>
      <sheetName val="TD Q3 2016"/>
      <sheetName val="TD 2015"/>
      <sheetName val="TD 2014"/>
      <sheetName val="TD 2013"/>
      <sheetName val="TD 2012"/>
      <sheetName val="TD 2011"/>
      <sheetName val="TD 2010"/>
      <sheetName val="TD 2009"/>
      <sheetName val="TD 2008"/>
      <sheetName val="CF AJE 2017"/>
      <sheetName val="CF 2018 RON"/>
      <sheetName val="CF AJE Q3 2017"/>
      <sheetName val="Test"/>
      <sheetName val="TB - Vinot. Gh 31-Dec-21"/>
      <sheetName val="BS"/>
      <sheetName val="F 3.55.5 - IFRS CF_RON 2021"/>
      <sheetName val="CF Q3_2022 RON"/>
      <sheetName val="CF Q2_2022 RON"/>
      <sheetName val="CF Q1_2022 RON"/>
      <sheetName val="CF 2021 RON"/>
      <sheetName val="CF Q4_2022 RON"/>
      <sheetName val="F 3.55.2 - IFRS BS(AE)"/>
      <sheetName val="F 3.55.2 - IFRS BS(ES)"/>
      <sheetName val="F 3.55.1 - Mapped TB (AE)"/>
      <sheetName val="F 3.55.1 - Mapped TB(ES)"/>
      <sheetName val="CF 2020 RON"/>
      <sheetName val="CF 2019 RON"/>
      <sheetName val="F 3.55.5 - IFRS CF_RON 2020"/>
      <sheetName val="CF Loans Working - USD Q4 2022"/>
      <sheetName val="CF Loans Working - USD Q3 2022"/>
      <sheetName val="CF Loans Working - USD Q2 2022 "/>
      <sheetName val="CF Loans Working - USD Q1 2022"/>
      <sheetName val="CF Loans Working - USD 21"/>
      <sheetName val="F 3.55.51 - CF on Loans RON"/>
      <sheetName val="CF Loans Working - USD 20"/>
      <sheetName val="CF Loans Working - USD 19"/>
      <sheetName val="CF Loans Working - USD 18"/>
      <sheetName val="CF Loans Working - USD"/>
      <sheetName val="CIT Paid"/>
      <sheetName val="F 3.55.5 - IFRS CF_RON"/>
      <sheetName val="Pledged assets"/>
      <sheetName val="F 3.55.6 - FA,IA,CIP_2015_USD"/>
      <sheetName val="F 3.55.7.1 - Loans_USD+RON 2021"/>
      <sheetName val="IA 2009-2021 Q4"/>
      <sheetName val="F 3.55.6 - FA, IA Note_RON"/>
      <sheetName val="F 3.55.6 - FA, IA Note USD+RON"/>
      <sheetName val="PPE Q4 2022"/>
      <sheetName val="PPE Q3 2022"/>
      <sheetName val="PPE Q2 2022"/>
      <sheetName val="PPE Q1 2022"/>
      <sheetName val="PPE Q4 2021"/>
      <sheetName val="PPE Q3 2021"/>
      <sheetName val="PPE Q2 2021"/>
      <sheetName val="PPE Q1 2021"/>
      <sheetName val="PPE Q4 2020"/>
      <sheetName val="PPE Q3 2020"/>
      <sheetName val="PPE Q2 2020"/>
      <sheetName val="PPE Q1 2020"/>
      <sheetName val="PPE Q4 2019"/>
      <sheetName val="PPE 2018"/>
      <sheetName val="PPE Q3 2019"/>
      <sheetName val="PPE Q2 2019"/>
      <sheetName val="PPE 2017"/>
      <sheetName val="PPE Q3 2017"/>
      <sheetName val="PPE 2016"/>
      <sheetName val="PPE 2015"/>
      <sheetName val="PPE 2014"/>
      <sheetName val="PPE 2013"/>
      <sheetName val="PPE 2012"/>
      <sheetName val="PPE 2011"/>
      <sheetName val="PPE 2010"/>
      <sheetName val="PPE 2009"/>
      <sheetName val="T 2.3 - Unrecognised DTA"/>
      <sheetName val="CF AJE 2014"/>
      <sheetName val="CF AJE Q3 2016"/>
      <sheetName val="CF AJE 2016"/>
      <sheetName val="CF AJE 2015"/>
      <sheetName val="F 3.55.7.1 - Loans_USD+RON"/>
      <sheetName val="F 3.55.10 - Related parties_USD"/>
      <sheetName val="F 3.55.8 - Acquis of Subs_USD"/>
      <sheetName val="MF Reducere Impozit CC"/>
      <sheetName val="F 3.55.7.1 - Loans_RON"/>
      <sheetName val="F 3.55.10 - Related parties_RON"/>
      <sheetName val="RE 2010"/>
      <sheetName val="AJE_2009"/>
      <sheetName val="Eliminations_WP"/>
      <sheetName val="Eliminations_WP_2015"/>
      <sheetName val="Biological assets"/>
      <sheetName val="CF AJE 2013"/>
      <sheetName val="CF AJE 2012"/>
      <sheetName val="CF AJE 2011 "/>
      <sheetName val="CF AJE 2010"/>
      <sheetName val="CF AJE 2009"/>
      <sheetName val="F 3.55.11 - Loan receivables"/>
      <sheetName val="F 3.55.8 - IFRS 7_RON"/>
      <sheetName val="F 3.55.8 - IFRS 7_USD"/>
      <sheetName val="7.8 - Fair Value"/>
      <sheetName val="7.7 - Liquidity risk"/>
      <sheetName val="7.1 - Currency Risk"/>
      <sheetName val="7.2 - Interest rate risk"/>
      <sheetName val="7.3 - Credit Risk (Geogr split)"/>
      <sheetName val="7.4 - Credit Risk (Aging)"/>
      <sheetName val="7.5 - Credit Risk (mvm_impair)"/>
      <sheetName val="7.6 - Top 10 clients"/>
      <sheetName val="RP 2017"/>
      <sheetName val="Average 2017-2007"/>
      <sheetName val="2017"/>
      <sheetName val="Q3.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F 3.55.10 - RP_USD+RON q3 16.17"/>
      <sheetName val="F 3.55.8 IFRS 7_USD&amp;RON Q316317"/>
      <sheetName val="RE 2009"/>
      <sheetName val="TD 2007-2016_RON_trash"/>
      <sheetName val="Deferred Tax RE 2014"/>
      <sheetName val="Deferred Tax RE 2013"/>
      <sheetName val="RP 2016"/>
      <sheetName val="RP Q3.17"/>
      <sheetName val="RP Q3.16"/>
      <sheetName val="RP 2015"/>
      <sheetName val="RP 2014"/>
      <sheetName val="RP 2013'14"/>
      <sheetName val="RP 2013"/>
      <sheetName val="RP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2">
          <cell r="N42">
            <v>20215243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2D21-9474-4364-83FA-3B9C07C17919}">
  <dimension ref="A1:E42"/>
  <sheetViews>
    <sheetView workbookViewId="0">
      <selection activeCell="C4" sqref="C4"/>
    </sheetView>
  </sheetViews>
  <sheetFormatPr defaultColWidth="9.109375" defaultRowHeight="13.2" x14ac:dyDescent="0.25"/>
  <cols>
    <col min="1" max="1" width="2.6640625" style="1" customWidth="1"/>
    <col min="2" max="2" width="44.44140625" style="1" bestFit="1" customWidth="1"/>
    <col min="3" max="3" width="14" style="2" bestFit="1" customWidth="1"/>
    <col min="4" max="4" width="9.109375" style="1"/>
    <col min="5" max="5" width="11.33203125" style="1" bestFit="1" customWidth="1"/>
    <col min="6" max="16384" width="9.109375" style="1"/>
  </cols>
  <sheetData>
    <row r="1" spans="1:3" ht="13.8" x14ac:dyDescent="0.25">
      <c r="A1" s="63" t="s">
        <v>120</v>
      </c>
      <c r="B1" s="63"/>
      <c r="C1" s="17">
        <v>2019</v>
      </c>
    </row>
    <row r="2" spans="1:3" x14ac:dyDescent="0.25">
      <c r="B2" s="1" t="s">
        <v>121</v>
      </c>
      <c r="C2" s="2">
        <v>199099390</v>
      </c>
    </row>
    <row r="3" spans="1:3" x14ac:dyDescent="0.25">
      <c r="B3" s="1" t="s">
        <v>37</v>
      </c>
      <c r="C3" s="2">
        <v>-100153415</v>
      </c>
    </row>
    <row r="4" spans="1:3" x14ac:dyDescent="0.25">
      <c r="B4" s="8" t="s">
        <v>38</v>
      </c>
      <c r="C4" s="9">
        <v>98945975</v>
      </c>
    </row>
    <row r="6" spans="1:3" x14ac:dyDescent="0.25">
      <c r="B6" s="1" t="s">
        <v>39</v>
      </c>
      <c r="C6" s="2">
        <v>1035439</v>
      </c>
    </row>
    <row r="7" spans="1:3" x14ac:dyDescent="0.25">
      <c r="B7" s="1" t="s">
        <v>40</v>
      </c>
      <c r="C7" s="2">
        <v>-19597134</v>
      </c>
    </row>
    <row r="8" spans="1:3" x14ac:dyDescent="0.25">
      <c r="B8" s="1" t="s">
        <v>41</v>
      </c>
      <c r="C8" s="2">
        <v>-23533214</v>
      </c>
    </row>
    <row r="9" spans="1:3" x14ac:dyDescent="0.25">
      <c r="B9" s="1" t="s">
        <v>42</v>
      </c>
      <c r="C9" s="2">
        <v>-369706</v>
      </c>
    </row>
    <row r="10" spans="1:3" x14ac:dyDescent="0.25">
      <c r="B10" s="1" t="s">
        <v>43</v>
      </c>
      <c r="C10" s="2">
        <v>-1688645</v>
      </c>
    </row>
    <row r="11" spans="1:3" ht="13.8" thickBot="1" x14ac:dyDescent="0.3">
      <c r="B11" s="15" t="s">
        <v>44</v>
      </c>
      <c r="C11" s="16">
        <v>54792715</v>
      </c>
    </row>
    <row r="12" spans="1:3" ht="13.8" thickTop="1" x14ac:dyDescent="0.25"/>
    <row r="13" spans="1:3" x14ac:dyDescent="0.25">
      <c r="B13" s="1" t="s">
        <v>45</v>
      </c>
      <c r="C13" s="2">
        <v>0</v>
      </c>
    </row>
    <row r="14" spans="1:3" x14ac:dyDescent="0.25">
      <c r="B14" s="1" t="s">
        <v>47</v>
      </c>
      <c r="C14" s="2">
        <v>-6854103</v>
      </c>
    </row>
    <row r="15" spans="1:3" x14ac:dyDescent="0.25">
      <c r="B15" s="8" t="s">
        <v>48</v>
      </c>
      <c r="C15" s="9">
        <v>-6854103</v>
      </c>
    </row>
    <row r="16" spans="1:3" x14ac:dyDescent="0.25">
      <c r="B16" s="7"/>
      <c r="C16" s="12"/>
    </row>
    <row r="17" spans="2:5" x14ac:dyDescent="0.25">
      <c r="B17" s="1" t="s">
        <v>49</v>
      </c>
      <c r="C17" s="2">
        <v>999721</v>
      </c>
    </row>
    <row r="18" spans="2:5" x14ac:dyDescent="0.25">
      <c r="B18" s="8" t="s">
        <v>50</v>
      </c>
      <c r="C18" s="9">
        <v>48938333</v>
      </c>
      <c r="E18" s="19"/>
    </row>
    <row r="20" spans="2:5" x14ac:dyDescent="0.25">
      <c r="B20" s="1" t="s">
        <v>51</v>
      </c>
      <c r="C20" s="2">
        <v>-8474858</v>
      </c>
    </row>
    <row r="21" spans="2:5" x14ac:dyDescent="0.25">
      <c r="B21" s="8" t="s">
        <v>52</v>
      </c>
      <c r="C21" s="9">
        <v>40463475</v>
      </c>
    </row>
    <row r="23" spans="2:5" x14ac:dyDescent="0.25">
      <c r="B23" s="7" t="s">
        <v>32</v>
      </c>
    </row>
    <row r="24" spans="2:5" ht="13.8" x14ac:dyDescent="0.3">
      <c r="B24" s="18" t="s">
        <v>33</v>
      </c>
    </row>
    <row r="25" spans="2:5" x14ac:dyDescent="0.25">
      <c r="B25" s="1" t="s">
        <v>53</v>
      </c>
      <c r="C25" s="2">
        <v>6089567</v>
      </c>
    </row>
    <row r="26" spans="2:5" x14ac:dyDescent="0.25">
      <c r="B26" s="8" t="s">
        <v>54</v>
      </c>
      <c r="C26" s="9">
        <v>6089567</v>
      </c>
    </row>
    <row r="28" spans="2:5" x14ac:dyDescent="0.25">
      <c r="B28" s="8" t="s">
        <v>55</v>
      </c>
      <c r="C28" s="9">
        <v>46553042</v>
      </c>
    </row>
    <row r="30" spans="2:5" x14ac:dyDescent="0.25">
      <c r="B30" s="7" t="s">
        <v>34</v>
      </c>
    </row>
    <row r="31" spans="2:5" x14ac:dyDescent="0.25">
      <c r="B31" s="1" t="s">
        <v>56</v>
      </c>
      <c r="C31" s="2">
        <v>36295520</v>
      </c>
    </row>
    <row r="32" spans="2:5" x14ac:dyDescent="0.25">
      <c r="B32" s="1" t="s">
        <v>19</v>
      </c>
      <c r="C32" s="2">
        <v>4167955</v>
      </c>
    </row>
    <row r="33" spans="2:3" ht="13.8" thickBot="1" x14ac:dyDescent="0.3">
      <c r="B33" s="7"/>
      <c r="C33" s="16">
        <v>40463475</v>
      </c>
    </row>
    <row r="34" spans="2:3" ht="13.8" thickTop="1" x14ac:dyDescent="0.25"/>
    <row r="35" spans="2:3" x14ac:dyDescent="0.25">
      <c r="B35" s="7" t="s">
        <v>35</v>
      </c>
    </row>
    <row r="36" spans="2:3" x14ac:dyDescent="0.25">
      <c r="B36" s="1" t="s">
        <v>56</v>
      </c>
      <c r="C36" s="2">
        <v>41797080</v>
      </c>
    </row>
    <row r="37" spans="2:3" x14ac:dyDescent="0.25">
      <c r="B37" s="1" t="s">
        <v>19</v>
      </c>
      <c r="C37" s="2">
        <v>4755962</v>
      </c>
    </row>
    <row r="38" spans="2:3" ht="13.8" thickBot="1" x14ac:dyDescent="0.3">
      <c r="B38" s="7"/>
      <c r="C38" s="16">
        <v>46553042</v>
      </c>
    </row>
    <row r="39" spans="2:3" ht="13.8" thickTop="1" x14ac:dyDescent="0.25"/>
    <row r="40" spans="2:3" x14ac:dyDescent="0.25">
      <c r="B40" s="7" t="s">
        <v>36</v>
      </c>
    </row>
    <row r="41" spans="2:3" ht="13.8" thickBot="1" x14ac:dyDescent="0.3">
      <c r="B41" s="1" t="s">
        <v>57</v>
      </c>
      <c r="C41" s="16">
        <v>1.82</v>
      </c>
    </row>
    <row r="42" spans="2:3" ht="13.8" thickTop="1" x14ac:dyDescent="0.25"/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D19B-2A90-4846-823E-4D5A0A2DC66D}">
  <sheetPr>
    <tabColor theme="9" tint="0.39997558519241921"/>
  </sheetPr>
  <dimension ref="A1:D44"/>
  <sheetViews>
    <sheetView tabSelected="1" topLeftCell="A18" workbookViewId="0">
      <selection activeCell="D18" sqref="D1:D1048576"/>
    </sheetView>
  </sheetViews>
  <sheetFormatPr defaultColWidth="9.109375" defaultRowHeight="13.2" x14ac:dyDescent="0.25"/>
  <cols>
    <col min="1" max="1" width="2.6640625" style="1" customWidth="1"/>
    <col min="2" max="2" width="49.109375" style="1" bestFit="1" customWidth="1"/>
    <col min="3" max="3" width="15.6640625" style="1" bestFit="1" customWidth="1"/>
    <col min="4" max="4" width="12.21875" style="65" bestFit="1" customWidth="1"/>
    <col min="5" max="16384" width="9.109375" style="1"/>
  </cols>
  <sheetData>
    <row r="1" spans="1:4" ht="13.8" x14ac:dyDescent="0.25">
      <c r="A1" s="63" t="s">
        <v>120</v>
      </c>
      <c r="B1" s="63"/>
      <c r="C1" s="56" t="s">
        <v>122</v>
      </c>
    </row>
    <row r="2" spans="1:4" x14ac:dyDescent="0.25">
      <c r="B2" s="31" t="s">
        <v>78</v>
      </c>
      <c r="C2" s="41">
        <v>302466378</v>
      </c>
      <c r="D2" s="66"/>
    </row>
    <row r="3" spans="1:4" x14ac:dyDescent="0.25">
      <c r="B3" s="31" t="s">
        <v>79</v>
      </c>
      <c r="C3" s="41">
        <v>-171061813</v>
      </c>
      <c r="D3" s="66"/>
    </row>
    <row r="4" spans="1:4" x14ac:dyDescent="0.25">
      <c r="B4" s="33" t="s">
        <v>107</v>
      </c>
      <c r="C4" s="43">
        <v>131404565</v>
      </c>
      <c r="D4" s="66"/>
    </row>
    <row r="5" spans="1:4" x14ac:dyDescent="0.25">
      <c r="B5" s="31"/>
      <c r="C5" s="44"/>
    </row>
    <row r="6" spans="1:4" x14ac:dyDescent="0.25">
      <c r="B6" s="58" t="s">
        <v>80</v>
      </c>
      <c r="C6" s="41">
        <v>2315938</v>
      </c>
      <c r="D6" s="66"/>
    </row>
    <row r="7" spans="1:4" x14ac:dyDescent="0.25">
      <c r="B7" s="58" t="s">
        <v>108</v>
      </c>
      <c r="C7" s="41">
        <v>-38775571</v>
      </c>
      <c r="D7" s="66"/>
    </row>
    <row r="8" spans="1:4" x14ac:dyDescent="0.25">
      <c r="B8" s="58" t="s">
        <v>81</v>
      </c>
      <c r="C8" s="41">
        <v>-30368487</v>
      </c>
      <c r="D8" s="66"/>
    </row>
    <row r="9" spans="1:4" x14ac:dyDescent="0.25">
      <c r="B9" s="58" t="s">
        <v>82</v>
      </c>
      <c r="C9" s="41">
        <v>-1407601</v>
      </c>
      <c r="D9" s="66"/>
    </row>
    <row r="10" spans="1:4" x14ac:dyDescent="0.25">
      <c r="B10" s="58" t="s">
        <v>83</v>
      </c>
      <c r="C10" s="41">
        <v>254584</v>
      </c>
      <c r="D10" s="66"/>
    </row>
    <row r="11" spans="1:4" x14ac:dyDescent="0.25">
      <c r="B11" s="31"/>
      <c r="C11" s="41"/>
      <c r="D11" s="66"/>
    </row>
    <row r="12" spans="1:4" ht="13.8" thickBot="1" x14ac:dyDescent="0.3">
      <c r="B12" s="35" t="s">
        <v>109</v>
      </c>
      <c r="C12" s="45">
        <v>63423428</v>
      </c>
      <c r="D12" s="66"/>
    </row>
    <row r="13" spans="1:4" ht="13.8" thickTop="1" x14ac:dyDescent="0.25">
      <c r="B13" s="31"/>
      <c r="C13" s="44"/>
      <c r="D13" s="66"/>
    </row>
    <row r="14" spans="1:4" x14ac:dyDescent="0.25">
      <c r="B14" s="37" t="s">
        <v>84</v>
      </c>
      <c r="C14" s="41">
        <v>580199</v>
      </c>
      <c r="D14" s="66"/>
    </row>
    <row r="15" spans="1:4" x14ac:dyDescent="0.25">
      <c r="B15" s="37" t="s">
        <v>110</v>
      </c>
      <c r="C15" s="41">
        <v>-10646299</v>
      </c>
      <c r="D15" s="66"/>
    </row>
    <row r="16" spans="1:4" x14ac:dyDescent="0.25">
      <c r="B16" s="33" t="s">
        <v>111</v>
      </c>
      <c r="C16" s="43">
        <v>-10066100</v>
      </c>
      <c r="D16" s="66"/>
    </row>
    <row r="17" spans="2:4" x14ac:dyDescent="0.25">
      <c r="B17" s="31"/>
      <c r="C17" s="44"/>
      <c r="D17" s="66"/>
    </row>
    <row r="18" spans="2:4" x14ac:dyDescent="0.25">
      <c r="B18" s="58" t="s">
        <v>126</v>
      </c>
      <c r="C18" s="41">
        <v>14027120</v>
      </c>
      <c r="D18" s="66"/>
    </row>
    <row r="19" spans="2:4" x14ac:dyDescent="0.25">
      <c r="B19" s="31" t="s">
        <v>112</v>
      </c>
      <c r="C19" s="41">
        <v>0</v>
      </c>
    </row>
    <row r="20" spans="2:4" x14ac:dyDescent="0.25">
      <c r="B20" s="33" t="s">
        <v>113</v>
      </c>
      <c r="C20" s="43">
        <v>67384448</v>
      </c>
      <c r="D20" s="66"/>
    </row>
    <row r="21" spans="2:4" x14ac:dyDescent="0.25">
      <c r="B21" s="31"/>
      <c r="C21" s="44"/>
      <c r="D21" s="66"/>
    </row>
    <row r="22" spans="2:4" x14ac:dyDescent="0.25">
      <c r="B22" s="31" t="s">
        <v>86</v>
      </c>
      <c r="C22" s="41">
        <v>-10170897</v>
      </c>
    </row>
    <row r="23" spans="2:4" x14ac:dyDescent="0.25">
      <c r="B23" s="33" t="s">
        <v>114</v>
      </c>
      <c r="C23" s="43">
        <v>57213551</v>
      </c>
      <c r="D23" s="66"/>
    </row>
    <row r="24" spans="2:4" x14ac:dyDescent="0.25">
      <c r="B24" s="30"/>
      <c r="C24" s="44"/>
    </row>
    <row r="25" spans="2:4" x14ac:dyDescent="0.25">
      <c r="B25" s="30" t="s">
        <v>32</v>
      </c>
      <c r="C25" s="47"/>
      <c r="D25" s="66"/>
    </row>
    <row r="26" spans="2:4" ht="13.8" x14ac:dyDescent="0.25">
      <c r="B26" s="38" t="s">
        <v>33</v>
      </c>
      <c r="C26" s="41"/>
      <c r="D26" s="66"/>
    </row>
    <row r="27" spans="2:4" x14ac:dyDescent="0.25">
      <c r="B27" s="31" t="s">
        <v>53</v>
      </c>
      <c r="C27" s="46">
        <v>-1046853.1633821707</v>
      </c>
    </row>
    <row r="28" spans="2:4" x14ac:dyDescent="0.25">
      <c r="B28" s="33" t="s">
        <v>115</v>
      </c>
      <c r="C28" s="48">
        <v>-1046853.1633821707</v>
      </c>
      <c r="D28" s="66"/>
    </row>
    <row r="29" spans="2:4" x14ac:dyDescent="0.25">
      <c r="B29" s="30"/>
      <c r="C29" s="49"/>
    </row>
    <row r="30" spans="2:4" x14ac:dyDescent="0.25">
      <c r="B30" s="33" t="s">
        <v>116</v>
      </c>
      <c r="C30" s="48">
        <v>56166697.836617827</v>
      </c>
      <c r="D30" s="66"/>
    </row>
    <row r="31" spans="2:4" x14ac:dyDescent="0.25">
      <c r="B31" s="31"/>
      <c r="C31" s="44"/>
      <c r="D31" s="66"/>
    </row>
    <row r="32" spans="2:4" x14ac:dyDescent="0.25">
      <c r="B32" s="30" t="s">
        <v>34</v>
      </c>
      <c r="C32" s="44"/>
      <c r="D32" s="66"/>
    </row>
    <row r="33" spans="2:4" x14ac:dyDescent="0.25">
      <c r="B33" s="31" t="s">
        <v>117</v>
      </c>
      <c r="C33" s="46">
        <v>52944029.899999999</v>
      </c>
      <c r="D33" s="66"/>
    </row>
    <row r="34" spans="2:4" x14ac:dyDescent="0.25">
      <c r="B34" s="31" t="s">
        <v>72</v>
      </c>
      <c r="C34" s="46">
        <v>4269521</v>
      </c>
    </row>
    <row r="35" spans="2:4" ht="13.8" thickBot="1" x14ac:dyDescent="0.3">
      <c r="B35" s="31"/>
      <c r="C35" s="45">
        <v>57213550.899999999</v>
      </c>
      <c r="D35" s="66"/>
    </row>
    <row r="36" spans="2:4" ht="13.8" thickTop="1" x14ac:dyDescent="0.25">
      <c r="B36" s="31"/>
      <c r="C36" s="44"/>
      <c r="D36" s="66"/>
    </row>
    <row r="37" spans="2:4" x14ac:dyDescent="0.25">
      <c r="B37" s="30" t="s">
        <v>35</v>
      </c>
      <c r="C37" s="44"/>
      <c r="D37" s="66"/>
    </row>
    <row r="38" spans="2:4" x14ac:dyDescent="0.25">
      <c r="B38" s="31" t="s">
        <v>117</v>
      </c>
      <c r="C38" s="41">
        <v>51519419.739999995</v>
      </c>
      <c r="D38" s="66"/>
    </row>
    <row r="39" spans="2:4" x14ac:dyDescent="0.25">
      <c r="B39" s="31" t="s">
        <v>72</v>
      </c>
      <c r="C39" s="41">
        <v>4647277.9966178294</v>
      </c>
    </row>
    <row r="40" spans="2:4" ht="13.8" thickBot="1" x14ac:dyDescent="0.3">
      <c r="B40" s="31"/>
      <c r="C40" s="50">
        <v>56166697.736617826</v>
      </c>
      <c r="D40" s="66"/>
    </row>
    <row r="41" spans="2:4" ht="13.8" thickTop="1" x14ac:dyDescent="0.25">
      <c r="B41" s="30"/>
      <c r="C41" s="32"/>
      <c r="D41" s="66"/>
    </row>
    <row r="42" spans="2:4" x14ac:dyDescent="0.25">
      <c r="B42" s="30" t="s">
        <v>36</v>
      </c>
      <c r="C42" s="32"/>
    </row>
    <row r="43" spans="2:4" ht="13.8" thickBot="1" x14ac:dyDescent="0.3">
      <c r="B43" s="31" t="s">
        <v>87</v>
      </c>
      <c r="C43" s="39">
        <v>1.32</v>
      </c>
      <c r="D43" s="67"/>
    </row>
    <row r="44" spans="2:4" ht="13.8" thickTop="1" x14ac:dyDescent="0.25"/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1FCF-2057-421C-96A2-F4D8550B5D44}">
  <dimension ref="A1:C51"/>
  <sheetViews>
    <sheetView workbookViewId="0">
      <selection activeCell="C3" sqref="C3"/>
    </sheetView>
  </sheetViews>
  <sheetFormatPr defaultColWidth="9.109375" defaultRowHeight="13.2" x14ac:dyDescent="0.25"/>
  <cols>
    <col min="1" max="1" width="2.6640625" style="1" customWidth="1"/>
    <col min="2" max="2" width="42.44140625" style="1" bestFit="1" customWidth="1"/>
    <col min="3" max="3" width="12.44140625" style="2" customWidth="1"/>
    <col min="4" max="16384" width="9.109375" style="1"/>
  </cols>
  <sheetData>
    <row r="1" spans="1:3" ht="13.8" x14ac:dyDescent="0.25">
      <c r="A1" s="64" t="s">
        <v>118</v>
      </c>
      <c r="B1" s="64"/>
      <c r="C1" s="3">
        <v>2019</v>
      </c>
    </row>
    <row r="2" spans="1:3" ht="13.8" x14ac:dyDescent="0.25">
      <c r="A2" s="4"/>
      <c r="B2" s="6" t="s">
        <v>88</v>
      </c>
      <c r="C2" s="5"/>
    </row>
    <row r="3" spans="1:3" x14ac:dyDescent="0.25">
      <c r="B3" s="31" t="s">
        <v>58</v>
      </c>
      <c r="C3" s="11">
        <v>141488777</v>
      </c>
    </row>
    <row r="4" spans="1:3" x14ac:dyDescent="0.25">
      <c r="B4" s="1" t="s">
        <v>0</v>
      </c>
      <c r="C4" s="2">
        <v>1186568</v>
      </c>
    </row>
    <row r="5" spans="1:3" x14ac:dyDescent="0.25">
      <c r="B5" s="1" t="s">
        <v>1</v>
      </c>
      <c r="C5" s="2">
        <v>1298685</v>
      </c>
    </row>
    <row r="6" spans="1:3" x14ac:dyDescent="0.25">
      <c r="B6" s="1" t="s">
        <v>2</v>
      </c>
      <c r="C6" s="2">
        <v>12766688</v>
      </c>
    </row>
    <row r="7" spans="1:3" x14ac:dyDescent="0.25">
      <c r="B7" s="1" t="s">
        <v>3</v>
      </c>
      <c r="C7" s="2">
        <v>49663983</v>
      </c>
    </row>
    <row r="8" spans="1:3" x14ac:dyDescent="0.25">
      <c r="B8" s="1" t="s">
        <v>4</v>
      </c>
      <c r="C8" s="2">
        <v>50928</v>
      </c>
    </row>
    <row r="9" spans="1:3" x14ac:dyDescent="0.25">
      <c r="B9" s="8" t="s">
        <v>5</v>
      </c>
      <c r="C9" s="9">
        <v>206455629</v>
      </c>
    </row>
    <row r="11" spans="1:3" x14ac:dyDescent="0.25">
      <c r="B11" s="1" t="s">
        <v>3</v>
      </c>
      <c r="C11" s="2">
        <v>75264697</v>
      </c>
    </row>
    <row r="12" spans="1:3" x14ac:dyDescent="0.25">
      <c r="B12" s="1" t="s">
        <v>6</v>
      </c>
      <c r="C12" s="2">
        <v>53887343</v>
      </c>
    </row>
    <row r="13" spans="1:3" x14ac:dyDescent="0.25">
      <c r="B13" s="1" t="s">
        <v>7</v>
      </c>
      <c r="C13" s="2">
        <v>12573775</v>
      </c>
    </row>
    <row r="14" spans="1:3" x14ac:dyDescent="0.25">
      <c r="B14" s="1" t="s">
        <v>8</v>
      </c>
      <c r="C14" s="2">
        <v>236000</v>
      </c>
    </row>
    <row r="15" spans="1:3" x14ac:dyDescent="0.25">
      <c r="B15" s="1" t="s">
        <v>9</v>
      </c>
      <c r="C15" s="2">
        <v>5652967</v>
      </c>
    </row>
    <row r="16" spans="1:3" x14ac:dyDescent="0.25">
      <c r="B16" s="1" t="s">
        <v>10</v>
      </c>
      <c r="C16" s="2">
        <v>108691</v>
      </c>
    </row>
    <row r="17" spans="2:3" x14ac:dyDescent="0.25">
      <c r="B17" s="8" t="s">
        <v>11</v>
      </c>
      <c r="C17" s="9">
        <v>147723473</v>
      </c>
    </row>
    <row r="18" spans="2:3" x14ac:dyDescent="0.25">
      <c r="B18" s="7"/>
      <c r="C18" s="12"/>
    </row>
    <row r="19" spans="2:3" ht="13.8" thickBot="1" x14ac:dyDescent="0.3">
      <c r="B19" s="15" t="s">
        <v>12</v>
      </c>
      <c r="C19" s="16">
        <v>354179102</v>
      </c>
    </row>
    <row r="20" spans="2:3" ht="13.8" thickTop="1" x14ac:dyDescent="0.25">
      <c r="B20" s="7"/>
      <c r="C20" s="12"/>
    </row>
    <row r="21" spans="2:3" x14ac:dyDescent="0.25">
      <c r="B21" s="13" t="s">
        <v>97</v>
      </c>
      <c r="C21" s="14"/>
    </row>
    <row r="22" spans="2:3" x14ac:dyDescent="0.25">
      <c r="B22" s="1" t="s">
        <v>119</v>
      </c>
      <c r="C22" s="2">
        <v>728279</v>
      </c>
    </row>
    <row r="23" spans="2:3" x14ac:dyDescent="0.25">
      <c r="B23" s="1" t="s">
        <v>13</v>
      </c>
      <c r="C23" s="2">
        <v>82533921</v>
      </c>
    </row>
    <row r="24" spans="2:3" x14ac:dyDescent="0.25">
      <c r="B24" s="1" t="s">
        <v>14</v>
      </c>
      <c r="C24" s="2">
        <v>-4573126</v>
      </c>
    </row>
    <row r="25" spans="2:3" x14ac:dyDescent="0.25">
      <c r="B25" s="1" t="s">
        <v>15</v>
      </c>
      <c r="C25" s="2">
        <v>1946882</v>
      </c>
    </row>
    <row r="26" spans="2:3" x14ac:dyDescent="0.25">
      <c r="B26" s="1" t="s">
        <v>16</v>
      </c>
      <c r="C26" s="2">
        <v>15160426</v>
      </c>
    </row>
    <row r="27" spans="2:3" x14ac:dyDescent="0.25">
      <c r="B27" s="1" t="s">
        <v>17</v>
      </c>
      <c r="C27" s="2">
        <v>64739104</v>
      </c>
    </row>
    <row r="28" spans="2:3" x14ac:dyDescent="0.25">
      <c r="B28" s="8" t="s">
        <v>18</v>
      </c>
      <c r="C28" s="9">
        <v>160535486</v>
      </c>
    </row>
    <row r="29" spans="2:3" x14ac:dyDescent="0.25">
      <c r="B29" s="7"/>
      <c r="C29" s="12"/>
    </row>
    <row r="30" spans="2:3" x14ac:dyDescent="0.25">
      <c r="B30" s="1" t="s">
        <v>19</v>
      </c>
      <c r="C30" s="2">
        <v>16734268</v>
      </c>
    </row>
    <row r="32" spans="2:3" x14ac:dyDescent="0.25">
      <c r="B32" s="8" t="s">
        <v>20</v>
      </c>
      <c r="C32" s="9">
        <v>177269754</v>
      </c>
    </row>
    <row r="33" spans="2:3" x14ac:dyDescent="0.25">
      <c r="B33" s="7"/>
      <c r="C33" s="12"/>
    </row>
    <row r="34" spans="2:3" x14ac:dyDescent="0.25">
      <c r="B34" s="7" t="s">
        <v>102</v>
      </c>
      <c r="C34" s="12"/>
    </row>
    <row r="35" spans="2:3" x14ac:dyDescent="0.25">
      <c r="B35" s="10" t="s">
        <v>24</v>
      </c>
      <c r="C35" s="11">
        <v>65565824</v>
      </c>
    </row>
    <row r="36" spans="2:3" x14ac:dyDescent="0.25">
      <c r="B36" s="1" t="s">
        <v>21</v>
      </c>
      <c r="C36" s="2">
        <v>3477902</v>
      </c>
    </row>
    <row r="37" spans="2:3" x14ac:dyDescent="0.25">
      <c r="B37" s="1" t="s">
        <v>22</v>
      </c>
      <c r="C37" s="2">
        <v>7601643</v>
      </c>
    </row>
    <row r="38" spans="2:3" x14ac:dyDescent="0.25">
      <c r="B38" s="8" t="s">
        <v>23</v>
      </c>
      <c r="C38" s="9">
        <v>76645369</v>
      </c>
    </row>
    <row r="40" spans="2:3" x14ac:dyDescent="0.25">
      <c r="B40" s="1" t="s">
        <v>24</v>
      </c>
      <c r="C40" s="2">
        <v>45212255</v>
      </c>
    </row>
    <row r="41" spans="2:3" x14ac:dyDescent="0.25">
      <c r="B41" s="1" t="s">
        <v>21</v>
      </c>
      <c r="C41" s="2">
        <v>561616</v>
      </c>
    </row>
    <row r="42" spans="2:3" x14ac:dyDescent="0.25">
      <c r="B42" s="1" t="s">
        <v>25</v>
      </c>
      <c r="C42" s="2">
        <v>1970066</v>
      </c>
    </row>
    <row r="43" spans="2:3" x14ac:dyDescent="0.25">
      <c r="B43" s="1" t="s">
        <v>26</v>
      </c>
      <c r="C43" s="2">
        <v>3024711</v>
      </c>
    </row>
    <row r="44" spans="2:3" x14ac:dyDescent="0.25">
      <c r="B44" s="1" t="s">
        <v>27</v>
      </c>
      <c r="C44" s="2">
        <v>42700446</v>
      </c>
    </row>
    <row r="45" spans="2:3" x14ac:dyDescent="0.25">
      <c r="B45" s="1" t="s">
        <v>28</v>
      </c>
      <c r="C45" s="2">
        <v>6794885</v>
      </c>
    </row>
    <row r="46" spans="2:3" x14ac:dyDescent="0.25">
      <c r="B46" s="8" t="s">
        <v>29</v>
      </c>
      <c r="C46" s="9">
        <v>100263979</v>
      </c>
    </row>
    <row r="47" spans="2:3" x14ac:dyDescent="0.25">
      <c r="B47" s="7"/>
      <c r="C47" s="12"/>
    </row>
    <row r="48" spans="2:3" x14ac:dyDescent="0.25">
      <c r="B48" s="8" t="s">
        <v>30</v>
      </c>
      <c r="C48" s="9">
        <v>176909348</v>
      </c>
    </row>
    <row r="49" spans="2:3" x14ac:dyDescent="0.25">
      <c r="B49" s="7"/>
      <c r="C49" s="12"/>
    </row>
    <row r="50" spans="2:3" ht="13.8" thickBot="1" x14ac:dyDescent="0.3">
      <c r="B50" s="15" t="s">
        <v>31</v>
      </c>
      <c r="C50" s="16">
        <v>354179102</v>
      </c>
    </row>
    <row r="51" spans="2:3" ht="13.8" thickTop="1" x14ac:dyDescent="0.25"/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CC73F-D6CB-4D3B-B500-2826EF1A72E1}">
  <dimension ref="A1:C42"/>
  <sheetViews>
    <sheetView workbookViewId="0">
      <selection activeCell="C38" sqref="C38"/>
    </sheetView>
  </sheetViews>
  <sheetFormatPr defaultColWidth="9.109375" defaultRowHeight="13.2" x14ac:dyDescent="0.25"/>
  <cols>
    <col min="1" max="1" width="2.88671875" style="1" customWidth="1"/>
    <col min="2" max="2" width="44.44140625" style="1" bestFit="1" customWidth="1"/>
    <col min="3" max="3" width="14" style="2" bestFit="1" customWidth="1"/>
    <col min="4" max="16384" width="9.109375" style="1"/>
  </cols>
  <sheetData>
    <row r="1" spans="1:3" ht="13.8" x14ac:dyDescent="0.25">
      <c r="A1" s="63" t="s">
        <v>120</v>
      </c>
      <c r="B1" s="63"/>
      <c r="C1" s="17">
        <v>2020</v>
      </c>
    </row>
    <row r="2" spans="1:3" x14ac:dyDescent="0.25">
      <c r="B2" s="1" t="s">
        <v>78</v>
      </c>
      <c r="C2" s="2">
        <v>203364870</v>
      </c>
    </row>
    <row r="3" spans="1:3" x14ac:dyDescent="0.25">
      <c r="B3" s="1" t="s">
        <v>79</v>
      </c>
      <c r="C3" s="2">
        <v>-104974885</v>
      </c>
    </row>
    <row r="4" spans="1:3" x14ac:dyDescent="0.25">
      <c r="B4" s="8" t="s">
        <v>38</v>
      </c>
      <c r="C4" s="9">
        <v>98389985</v>
      </c>
    </row>
    <row r="6" spans="1:3" x14ac:dyDescent="0.25">
      <c r="B6" s="1" t="s">
        <v>80</v>
      </c>
      <c r="C6" s="2">
        <v>1927191</v>
      </c>
    </row>
    <row r="7" spans="1:3" x14ac:dyDescent="0.25">
      <c r="B7" s="1" t="s">
        <v>40</v>
      </c>
      <c r="C7" s="2">
        <v>-22548926</v>
      </c>
    </row>
    <row r="8" spans="1:3" x14ac:dyDescent="0.25">
      <c r="B8" s="1" t="s">
        <v>81</v>
      </c>
      <c r="C8" s="2">
        <v>-24039298</v>
      </c>
    </row>
    <row r="9" spans="1:3" x14ac:dyDescent="0.25">
      <c r="B9" s="1" t="s">
        <v>82</v>
      </c>
      <c r="C9" s="2">
        <v>-374871</v>
      </c>
    </row>
    <row r="10" spans="1:3" x14ac:dyDescent="0.25">
      <c r="B10" s="1" t="s">
        <v>83</v>
      </c>
      <c r="C10" s="2">
        <v>-5899972</v>
      </c>
    </row>
    <row r="11" spans="1:3" ht="13.8" thickBot="1" x14ac:dyDescent="0.3">
      <c r="B11" s="15" t="s">
        <v>44</v>
      </c>
      <c r="C11" s="16">
        <v>47454109</v>
      </c>
    </row>
    <row r="12" spans="1:3" ht="13.8" thickTop="1" x14ac:dyDescent="0.25"/>
    <row r="13" spans="1:3" x14ac:dyDescent="0.25">
      <c r="B13" s="1" t="s">
        <v>84</v>
      </c>
      <c r="C13" s="2">
        <v>32376011</v>
      </c>
    </row>
    <row r="14" spans="1:3" x14ac:dyDescent="0.25">
      <c r="B14" s="1" t="s">
        <v>47</v>
      </c>
      <c r="C14" s="2">
        <v>-8332544</v>
      </c>
    </row>
    <row r="15" spans="1:3" x14ac:dyDescent="0.25">
      <c r="B15" s="8" t="s">
        <v>85</v>
      </c>
      <c r="C15" s="9">
        <v>24043467</v>
      </c>
    </row>
    <row r="17" spans="2:3" x14ac:dyDescent="0.25">
      <c r="B17" s="1" t="s">
        <v>49</v>
      </c>
      <c r="C17" s="2">
        <v>264810</v>
      </c>
    </row>
    <row r="18" spans="2:3" x14ac:dyDescent="0.25">
      <c r="B18" s="8" t="s">
        <v>50</v>
      </c>
      <c r="C18" s="9">
        <v>71762386</v>
      </c>
    </row>
    <row r="19" spans="2:3" x14ac:dyDescent="0.25">
      <c r="B19" s="7"/>
      <c r="C19" s="12"/>
    </row>
    <row r="20" spans="2:3" x14ac:dyDescent="0.25">
      <c r="B20" s="1" t="s">
        <v>86</v>
      </c>
      <c r="C20" s="2">
        <v>-11316735</v>
      </c>
    </row>
    <row r="21" spans="2:3" x14ac:dyDescent="0.25">
      <c r="B21" s="8" t="s">
        <v>52</v>
      </c>
      <c r="C21" s="9">
        <v>60445651</v>
      </c>
    </row>
    <row r="23" spans="2:3" x14ac:dyDescent="0.25">
      <c r="B23" s="7" t="s">
        <v>32</v>
      </c>
    </row>
    <row r="24" spans="2:3" ht="13.8" x14ac:dyDescent="0.3">
      <c r="B24" s="18" t="s">
        <v>33</v>
      </c>
    </row>
    <row r="25" spans="2:3" x14ac:dyDescent="0.25">
      <c r="B25" s="1" t="s">
        <v>53</v>
      </c>
      <c r="C25" s="2">
        <v>-13106956</v>
      </c>
    </row>
    <row r="26" spans="2:3" x14ac:dyDescent="0.25">
      <c r="B26" s="8" t="s">
        <v>54</v>
      </c>
      <c r="C26" s="9">
        <v>-13106956</v>
      </c>
    </row>
    <row r="28" spans="2:3" x14ac:dyDescent="0.25">
      <c r="B28" s="8" t="s">
        <v>55</v>
      </c>
      <c r="C28" s="9">
        <v>47338695</v>
      </c>
    </row>
    <row r="29" spans="2:3" x14ac:dyDescent="0.25">
      <c r="B29" s="7"/>
      <c r="C29" s="12"/>
    </row>
    <row r="30" spans="2:3" x14ac:dyDescent="0.25">
      <c r="B30" s="7" t="s">
        <v>34</v>
      </c>
    </row>
    <row r="31" spans="2:3" x14ac:dyDescent="0.25">
      <c r="B31" s="1" t="s">
        <v>56</v>
      </c>
      <c r="C31" s="2">
        <v>57554533</v>
      </c>
    </row>
    <row r="32" spans="2:3" x14ac:dyDescent="0.25">
      <c r="B32" s="1" t="s">
        <v>72</v>
      </c>
      <c r="C32" s="2">
        <v>2891118</v>
      </c>
    </row>
    <row r="33" spans="2:3" ht="13.8" thickBot="1" x14ac:dyDescent="0.3">
      <c r="C33" s="16">
        <v>60445651</v>
      </c>
    </row>
    <row r="34" spans="2:3" ht="13.8" thickTop="1" x14ac:dyDescent="0.25">
      <c r="C34" s="12"/>
    </row>
    <row r="35" spans="2:3" x14ac:dyDescent="0.25">
      <c r="B35" s="7" t="s">
        <v>35</v>
      </c>
    </row>
    <row r="36" spans="2:3" x14ac:dyDescent="0.25">
      <c r="B36" s="1" t="s">
        <v>56</v>
      </c>
      <c r="C36" s="2">
        <v>45687494</v>
      </c>
    </row>
    <row r="37" spans="2:3" x14ac:dyDescent="0.25">
      <c r="B37" s="1" t="s">
        <v>72</v>
      </c>
      <c r="C37" s="2">
        <v>1651201</v>
      </c>
    </row>
    <row r="38" spans="2:3" ht="13.8" thickBot="1" x14ac:dyDescent="0.3">
      <c r="C38" s="16">
        <v>47338695</v>
      </c>
    </row>
    <row r="39" spans="2:3" ht="13.8" thickTop="1" x14ac:dyDescent="0.25">
      <c r="C39" s="12"/>
    </row>
    <row r="40" spans="2:3" x14ac:dyDescent="0.25">
      <c r="B40" s="7" t="s">
        <v>36</v>
      </c>
    </row>
    <row r="41" spans="2:3" ht="13.8" thickBot="1" x14ac:dyDescent="0.3">
      <c r="B41" s="1" t="s">
        <v>87</v>
      </c>
      <c r="C41" s="16">
        <v>2.9</v>
      </c>
    </row>
    <row r="42" spans="2:3" ht="13.8" thickTop="1" x14ac:dyDescent="0.25"/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85BA-5633-486E-8CC0-0AAAD3DA30E0}">
  <dimension ref="A1:C52"/>
  <sheetViews>
    <sheetView workbookViewId="0">
      <selection activeCell="C5" sqref="C5"/>
    </sheetView>
  </sheetViews>
  <sheetFormatPr defaultColWidth="9.109375" defaultRowHeight="13.2" x14ac:dyDescent="0.25"/>
  <cols>
    <col min="1" max="1" width="3.109375" style="1" customWidth="1"/>
    <col min="2" max="2" width="42" style="1" bestFit="1" customWidth="1"/>
    <col min="3" max="3" width="12.44140625" style="25" bestFit="1" customWidth="1"/>
    <col min="4" max="16384" width="9.109375" style="1"/>
  </cols>
  <sheetData>
    <row r="1" spans="1:3" s="20" customFormat="1" ht="13.8" x14ac:dyDescent="0.25">
      <c r="A1" s="64" t="s">
        <v>118</v>
      </c>
      <c r="B1" s="64"/>
      <c r="C1" s="21">
        <v>2020</v>
      </c>
    </row>
    <row r="2" spans="1:3" s="20" customFormat="1" ht="13.8" x14ac:dyDescent="0.25">
      <c r="A2" s="4"/>
      <c r="B2" s="6" t="s">
        <v>88</v>
      </c>
      <c r="C2" s="22"/>
    </row>
    <row r="3" spans="1:3" x14ac:dyDescent="0.25">
      <c r="B3" s="10" t="s">
        <v>58</v>
      </c>
      <c r="C3" s="27">
        <v>142221111</v>
      </c>
    </row>
    <row r="4" spans="1:3" x14ac:dyDescent="0.25">
      <c r="B4" s="1" t="s">
        <v>59</v>
      </c>
      <c r="C4" s="23">
        <v>1186692</v>
      </c>
    </row>
    <row r="5" spans="1:3" x14ac:dyDescent="0.25">
      <c r="B5" s="1" t="s">
        <v>60</v>
      </c>
      <c r="C5" s="23">
        <v>3009873</v>
      </c>
    </row>
    <row r="6" spans="1:3" x14ac:dyDescent="0.25">
      <c r="B6" s="1" t="s">
        <v>61</v>
      </c>
      <c r="C6" s="23">
        <v>1015812</v>
      </c>
    </row>
    <row r="7" spans="1:3" x14ac:dyDescent="0.25">
      <c r="B7" s="1" t="s">
        <v>62</v>
      </c>
      <c r="C7" s="23">
        <v>0</v>
      </c>
    </row>
    <row r="8" spans="1:3" x14ac:dyDescent="0.25">
      <c r="B8" s="1" t="s">
        <v>63</v>
      </c>
      <c r="C8" s="23">
        <v>45360026</v>
      </c>
    </row>
    <row r="9" spans="1:3" x14ac:dyDescent="0.25">
      <c r="B9" s="1" t="s">
        <v>64</v>
      </c>
      <c r="C9" s="23">
        <v>0</v>
      </c>
    </row>
    <row r="10" spans="1:3" x14ac:dyDescent="0.25">
      <c r="B10" s="8" t="s">
        <v>65</v>
      </c>
      <c r="C10" s="24">
        <v>192793514</v>
      </c>
    </row>
    <row r="11" spans="1:3" x14ac:dyDescent="0.25">
      <c r="C11" s="23"/>
    </row>
    <row r="12" spans="1:3" x14ac:dyDescent="0.25">
      <c r="B12" s="1" t="s">
        <v>3</v>
      </c>
      <c r="C12" s="23">
        <v>83202201</v>
      </c>
    </row>
    <row r="13" spans="1:3" x14ac:dyDescent="0.25">
      <c r="B13" s="1" t="s">
        <v>66</v>
      </c>
      <c r="C13" s="23">
        <v>51681768</v>
      </c>
    </row>
    <row r="14" spans="1:3" x14ac:dyDescent="0.25">
      <c r="B14" s="1" t="s">
        <v>67</v>
      </c>
      <c r="C14" s="23">
        <v>50752668</v>
      </c>
    </row>
    <row r="15" spans="1:3" x14ac:dyDescent="0.25">
      <c r="B15" s="1" t="s">
        <v>8</v>
      </c>
      <c r="C15" s="23">
        <v>362406</v>
      </c>
    </row>
    <row r="16" spans="1:3" x14ac:dyDescent="0.25">
      <c r="B16" s="1" t="s">
        <v>9</v>
      </c>
      <c r="C16" s="23">
        <v>3920519</v>
      </c>
    </row>
    <row r="17" spans="2:3" x14ac:dyDescent="0.25">
      <c r="B17" s="1" t="s">
        <v>10</v>
      </c>
      <c r="C17" s="23">
        <v>166252</v>
      </c>
    </row>
    <row r="18" spans="2:3" x14ac:dyDescent="0.25">
      <c r="B18" s="8" t="s">
        <v>11</v>
      </c>
      <c r="C18" s="24">
        <v>190085814</v>
      </c>
    </row>
    <row r="19" spans="2:3" x14ac:dyDescent="0.25">
      <c r="C19" s="23"/>
    </row>
    <row r="20" spans="2:3" ht="13.8" thickBot="1" x14ac:dyDescent="0.3">
      <c r="B20" s="15" t="s">
        <v>12</v>
      </c>
      <c r="C20" s="28">
        <v>382879328</v>
      </c>
    </row>
    <row r="21" spans="2:3" ht="13.8" thickTop="1" x14ac:dyDescent="0.25">
      <c r="C21" s="23"/>
    </row>
    <row r="22" spans="2:3" x14ac:dyDescent="0.25">
      <c r="B22" s="13" t="s">
        <v>97</v>
      </c>
      <c r="C22" s="26"/>
    </row>
    <row r="23" spans="2:3" x14ac:dyDescent="0.25">
      <c r="B23" s="1" t="s">
        <v>68</v>
      </c>
      <c r="C23" s="23">
        <v>728279</v>
      </c>
    </row>
    <row r="24" spans="2:3" x14ac:dyDescent="0.25">
      <c r="B24" s="1" t="s">
        <v>69</v>
      </c>
      <c r="C24" s="23">
        <v>82533921</v>
      </c>
    </row>
    <row r="25" spans="2:3" x14ac:dyDescent="0.25">
      <c r="B25" s="1" t="s">
        <v>70</v>
      </c>
      <c r="C25" s="23">
        <v>-4610412</v>
      </c>
    </row>
    <row r="26" spans="2:3" x14ac:dyDescent="0.25">
      <c r="B26" s="1" t="s">
        <v>15</v>
      </c>
      <c r="C26" s="23">
        <v>2962598</v>
      </c>
    </row>
    <row r="27" spans="2:3" x14ac:dyDescent="0.25">
      <c r="B27" s="1" t="s">
        <v>71</v>
      </c>
      <c r="C27" s="23">
        <v>3293387</v>
      </c>
    </row>
    <row r="28" spans="2:3" x14ac:dyDescent="0.25">
      <c r="B28" s="1" t="s">
        <v>17</v>
      </c>
      <c r="C28" s="23">
        <v>122293636</v>
      </c>
    </row>
    <row r="29" spans="2:3" x14ac:dyDescent="0.25">
      <c r="B29" s="8" t="s">
        <v>18</v>
      </c>
      <c r="C29" s="24">
        <v>207201409</v>
      </c>
    </row>
    <row r="30" spans="2:3" x14ac:dyDescent="0.25">
      <c r="B30" s="7"/>
      <c r="C30" s="29"/>
    </row>
    <row r="31" spans="2:3" x14ac:dyDescent="0.25">
      <c r="B31" s="1" t="s">
        <v>72</v>
      </c>
      <c r="C31" s="23">
        <v>16306361</v>
      </c>
    </row>
    <row r="32" spans="2:3" x14ac:dyDescent="0.25">
      <c r="C32" s="23"/>
    </row>
    <row r="33" spans="2:3" ht="13.8" thickBot="1" x14ac:dyDescent="0.3">
      <c r="B33" s="15" t="s">
        <v>20</v>
      </c>
      <c r="C33" s="28">
        <v>223507770</v>
      </c>
    </row>
    <row r="34" spans="2:3" ht="13.8" thickTop="1" x14ac:dyDescent="0.25">
      <c r="C34" s="23"/>
    </row>
    <row r="35" spans="2:3" x14ac:dyDescent="0.25">
      <c r="B35" s="13" t="s">
        <v>102</v>
      </c>
      <c r="C35" s="26"/>
    </row>
    <row r="36" spans="2:3" x14ac:dyDescent="0.25">
      <c r="B36" s="1" t="s">
        <v>75</v>
      </c>
      <c r="C36" s="23">
        <v>58796505</v>
      </c>
    </row>
    <row r="37" spans="2:3" x14ac:dyDescent="0.25">
      <c r="B37" s="1" t="s">
        <v>73</v>
      </c>
      <c r="C37" s="23">
        <v>3922919</v>
      </c>
    </row>
    <row r="38" spans="2:3" x14ac:dyDescent="0.25">
      <c r="B38" s="1" t="s">
        <v>74</v>
      </c>
      <c r="C38" s="23">
        <v>6937819</v>
      </c>
    </row>
    <row r="39" spans="2:3" x14ac:dyDescent="0.25">
      <c r="B39" s="8" t="s">
        <v>23</v>
      </c>
      <c r="C39" s="24">
        <v>69657243</v>
      </c>
    </row>
    <row r="40" spans="2:3" x14ac:dyDescent="0.25">
      <c r="C40" s="23"/>
    </row>
    <row r="41" spans="2:3" x14ac:dyDescent="0.25">
      <c r="B41" s="1" t="s">
        <v>75</v>
      </c>
      <c r="C41" s="23">
        <v>37935357</v>
      </c>
    </row>
    <row r="42" spans="2:3" x14ac:dyDescent="0.25">
      <c r="B42" s="1" t="s">
        <v>73</v>
      </c>
      <c r="C42" s="23">
        <v>614664</v>
      </c>
    </row>
    <row r="43" spans="2:3" x14ac:dyDescent="0.25">
      <c r="B43" s="1" t="s">
        <v>25</v>
      </c>
      <c r="C43" s="23">
        <v>409437</v>
      </c>
    </row>
    <row r="44" spans="2:3" x14ac:dyDescent="0.25">
      <c r="B44" s="1" t="s">
        <v>76</v>
      </c>
      <c r="C44" s="23">
        <v>3171019</v>
      </c>
    </row>
    <row r="45" spans="2:3" x14ac:dyDescent="0.25">
      <c r="B45" s="1" t="s">
        <v>27</v>
      </c>
      <c r="C45" s="23">
        <v>40025536</v>
      </c>
    </row>
    <row r="46" spans="2:3" x14ac:dyDescent="0.25">
      <c r="B46" s="1" t="s">
        <v>77</v>
      </c>
      <c r="C46" s="23">
        <v>7558302</v>
      </c>
    </row>
    <row r="47" spans="2:3" x14ac:dyDescent="0.25">
      <c r="B47" s="8" t="s">
        <v>29</v>
      </c>
      <c r="C47" s="24">
        <v>89714315</v>
      </c>
    </row>
    <row r="48" spans="2:3" x14ac:dyDescent="0.25">
      <c r="C48" s="23"/>
    </row>
    <row r="49" spans="2:3" x14ac:dyDescent="0.25">
      <c r="B49" s="8" t="s">
        <v>30</v>
      </c>
      <c r="C49" s="9">
        <v>159371558</v>
      </c>
    </row>
    <row r="50" spans="2:3" x14ac:dyDescent="0.25">
      <c r="C50" s="23"/>
    </row>
    <row r="51" spans="2:3" ht="13.8" thickBot="1" x14ac:dyDescent="0.3">
      <c r="B51" s="15" t="s">
        <v>31</v>
      </c>
      <c r="C51" s="28">
        <v>382879328</v>
      </c>
    </row>
    <row r="52" spans="2:3" ht="13.8" thickTop="1" x14ac:dyDescent="0.25"/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622E-E9E3-4D76-936A-957DD06D18DC}">
  <dimension ref="A1:C55"/>
  <sheetViews>
    <sheetView workbookViewId="0">
      <selection activeCell="C14" sqref="C14"/>
    </sheetView>
  </sheetViews>
  <sheetFormatPr defaultColWidth="9.109375" defaultRowHeight="13.2" x14ac:dyDescent="0.25"/>
  <cols>
    <col min="1" max="1" width="3.109375" style="1" customWidth="1"/>
    <col min="2" max="2" width="40.6640625" style="1" customWidth="1"/>
    <col min="3" max="3" width="14.5546875" style="1" bestFit="1" customWidth="1"/>
    <col min="4" max="16384" width="9.109375" style="1"/>
  </cols>
  <sheetData>
    <row r="1" spans="1:3" ht="13.8" x14ac:dyDescent="0.25">
      <c r="A1" s="64" t="s">
        <v>118</v>
      </c>
      <c r="B1" s="64"/>
      <c r="C1" s="3">
        <v>2021</v>
      </c>
    </row>
    <row r="2" spans="1:3" x14ac:dyDescent="0.25">
      <c r="B2" s="33" t="s">
        <v>88</v>
      </c>
      <c r="C2" s="34"/>
    </row>
    <row r="3" spans="1:3" x14ac:dyDescent="0.25">
      <c r="B3" s="31" t="s">
        <v>58</v>
      </c>
      <c r="C3" s="44">
        <v>167171497</v>
      </c>
    </row>
    <row r="4" spans="1:3" x14ac:dyDescent="0.25">
      <c r="B4" s="31" t="s">
        <v>59</v>
      </c>
      <c r="C4" s="44">
        <v>9050782</v>
      </c>
    </row>
    <row r="5" spans="1:3" x14ac:dyDescent="0.25">
      <c r="B5" s="31" t="s">
        <v>89</v>
      </c>
      <c r="C5" s="44">
        <v>2552630</v>
      </c>
    </row>
    <row r="6" spans="1:3" x14ac:dyDescent="0.25">
      <c r="B6" s="31" t="s">
        <v>61</v>
      </c>
      <c r="C6" s="44" t="s">
        <v>46</v>
      </c>
    </row>
    <row r="7" spans="1:3" x14ac:dyDescent="0.25">
      <c r="B7" s="31" t="s">
        <v>90</v>
      </c>
      <c r="C7" s="44">
        <v>849489</v>
      </c>
    </row>
    <row r="8" spans="1:3" x14ac:dyDescent="0.25">
      <c r="B8" s="31" t="s">
        <v>63</v>
      </c>
      <c r="C8" s="44">
        <v>74895843</v>
      </c>
    </row>
    <row r="9" spans="1:3" x14ac:dyDescent="0.25">
      <c r="B9" s="31" t="s">
        <v>91</v>
      </c>
      <c r="C9" s="44">
        <v>4341709</v>
      </c>
    </row>
    <row r="10" spans="1:3" x14ac:dyDescent="0.25">
      <c r="B10" s="31" t="s">
        <v>64</v>
      </c>
      <c r="C10" s="46">
        <v>118061</v>
      </c>
    </row>
    <row r="11" spans="1:3" x14ac:dyDescent="0.25">
      <c r="B11" s="33" t="s">
        <v>65</v>
      </c>
      <c r="C11" s="48">
        <v>258980011</v>
      </c>
    </row>
    <row r="12" spans="1:3" x14ac:dyDescent="0.25">
      <c r="B12" s="30"/>
      <c r="C12" s="47"/>
    </row>
    <row r="13" spans="1:3" x14ac:dyDescent="0.25">
      <c r="B13" s="30"/>
      <c r="C13" s="47"/>
    </row>
    <row r="14" spans="1:3" x14ac:dyDescent="0.25">
      <c r="B14" s="31" t="s">
        <v>63</v>
      </c>
      <c r="C14" s="44">
        <v>100119797</v>
      </c>
    </row>
    <row r="15" spans="1:3" x14ac:dyDescent="0.25">
      <c r="B15" s="31" t="s">
        <v>66</v>
      </c>
      <c r="C15" s="44">
        <v>63320703</v>
      </c>
    </row>
    <row r="16" spans="1:3" x14ac:dyDescent="0.25">
      <c r="B16" s="31" t="s">
        <v>92</v>
      </c>
      <c r="C16" s="44">
        <v>131257</v>
      </c>
    </row>
    <row r="17" spans="2:3" x14ac:dyDescent="0.25">
      <c r="B17" s="31" t="s">
        <v>93</v>
      </c>
      <c r="C17" s="44">
        <v>6346251</v>
      </c>
    </row>
    <row r="18" spans="2:3" x14ac:dyDescent="0.25">
      <c r="B18" s="31" t="s">
        <v>94</v>
      </c>
      <c r="C18" s="44">
        <v>555554</v>
      </c>
    </row>
    <row r="19" spans="2:3" x14ac:dyDescent="0.25">
      <c r="B19" s="31" t="s">
        <v>67</v>
      </c>
      <c r="C19" s="46">
        <v>32100114</v>
      </c>
    </row>
    <row r="20" spans="2:3" x14ac:dyDescent="0.25">
      <c r="B20" s="33" t="s">
        <v>95</v>
      </c>
      <c r="C20" s="48">
        <v>202573676</v>
      </c>
    </row>
    <row r="21" spans="2:3" x14ac:dyDescent="0.25">
      <c r="B21" s="30"/>
      <c r="C21" s="49"/>
    </row>
    <row r="22" spans="2:3" ht="13.8" thickBot="1" x14ac:dyDescent="0.3">
      <c r="B22" s="35" t="s">
        <v>96</v>
      </c>
      <c r="C22" s="50">
        <v>461553687</v>
      </c>
    </row>
    <row r="23" spans="2:3" ht="13.8" thickTop="1" x14ac:dyDescent="0.25">
      <c r="B23" s="30"/>
      <c r="C23" s="49"/>
    </row>
    <row r="24" spans="2:3" x14ac:dyDescent="0.25">
      <c r="B24" s="36" t="s">
        <v>97</v>
      </c>
      <c r="C24" s="51"/>
    </row>
    <row r="25" spans="2:3" x14ac:dyDescent="0.25">
      <c r="B25" s="31" t="s">
        <v>98</v>
      </c>
      <c r="C25" s="44">
        <v>1763121</v>
      </c>
    </row>
    <row r="26" spans="2:3" x14ac:dyDescent="0.25">
      <c r="B26" s="31" t="s">
        <v>69</v>
      </c>
      <c r="C26" s="44">
        <v>83184367</v>
      </c>
    </row>
    <row r="27" spans="2:3" x14ac:dyDescent="0.25">
      <c r="B27" s="31" t="s">
        <v>70</v>
      </c>
      <c r="C27" s="41">
        <v>-5532543</v>
      </c>
    </row>
    <row r="28" spans="2:3" x14ac:dyDescent="0.25">
      <c r="B28" s="31" t="s">
        <v>99</v>
      </c>
      <c r="C28" s="41">
        <v>5079807</v>
      </c>
    </row>
    <row r="29" spans="2:3" x14ac:dyDescent="0.25">
      <c r="B29" s="31" t="s">
        <v>71</v>
      </c>
      <c r="C29" s="44">
        <v>16194236</v>
      </c>
    </row>
    <row r="30" spans="2:3" x14ac:dyDescent="0.25">
      <c r="B30" s="31" t="s">
        <v>100</v>
      </c>
      <c r="C30" s="46">
        <v>142714713</v>
      </c>
    </row>
    <row r="31" spans="2:3" x14ac:dyDescent="0.25">
      <c r="B31" s="33" t="s">
        <v>101</v>
      </c>
      <c r="C31" s="48">
        <v>243403701</v>
      </c>
    </row>
    <row r="32" spans="2:3" x14ac:dyDescent="0.25">
      <c r="B32" s="30"/>
      <c r="C32" s="49"/>
    </row>
    <row r="33" spans="2:3" x14ac:dyDescent="0.25">
      <c r="B33" s="31" t="s">
        <v>72</v>
      </c>
      <c r="C33" s="46">
        <v>16543032</v>
      </c>
    </row>
    <row r="34" spans="2:3" x14ac:dyDescent="0.25">
      <c r="B34" s="30"/>
      <c r="C34" s="46"/>
    </row>
    <row r="35" spans="2:3" ht="13.8" thickBot="1" x14ac:dyDescent="0.3">
      <c r="B35" s="35" t="s">
        <v>20</v>
      </c>
      <c r="C35" s="50">
        <v>259946733</v>
      </c>
    </row>
    <row r="36" spans="2:3" ht="13.8" thickTop="1" x14ac:dyDescent="0.25">
      <c r="B36" s="30"/>
      <c r="C36" s="47"/>
    </row>
    <row r="37" spans="2:3" x14ac:dyDescent="0.25">
      <c r="B37" s="36" t="s">
        <v>102</v>
      </c>
      <c r="C37" s="52"/>
    </row>
    <row r="38" spans="2:3" x14ac:dyDescent="0.25">
      <c r="B38" s="31" t="s">
        <v>75</v>
      </c>
      <c r="C38" s="44">
        <v>24851576</v>
      </c>
    </row>
    <row r="39" spans="2:3" x14ac:dyDescent="0.25">
      <c r="B39" s="31" t="s">
        <v>73</v>
      </c>
      <c r="C39" s="44">
        <v>7215629</v>
      </c>
    </row>
    <row r="40" spans="2:3" x14ac:dyDescent="0.25">
      <c r="B40" s="31" t="s">
        <v>74</v>
      </c>
      <c r="C40" s="46">
        <v>7407095</v>
      </c>
    </row>
    <row r="41" spans="2:3" x14ac:dyDescent="0.25">
      <c r="B41" s="33" t="s">
        <v>103</v>
      </c>
      <c r="C41" s="48">
        <v>39474300</v>
      </c>
    </row>
    <row r="42" spans="2:3" x14ac:dyDescent="0.25">
      <c r="B42" s="30"/>
      <c r="C42" s="47"/>
    </row>
    <row r="43" spans="2:3" x14ac:dyDescent="0.25">
      <c r="B43" s="31" t="s">
        <v>75</v>
      </c>
      <c r="C43" s="44">
        <v>73133087</v>
      </c>
    </row>
    <row r="44" spans="2:3" x14ac:dyDescent="0.25">
      <c r="B44" s="31" t="s">
        <v>73</v>
      </c>
      <c r="C44" s="44">
        <v>1967532</v>
      </c>
    </row>
    <row r="45" spans="2:3" x14ac:dyDescent="0.25">
      <c r="B45" s="31" t="s">
        <v>104</v>
      </c>
      <c r="C45" s="44">
        <v>1053529</v>
      </c>
    </row>
    <row r="46" spans="2:3" x14ac:dyDescent="0.25">
      <c r="B46" s="31" t="s">
        <v>76</v>
      </c>
      <c r="C46" s="41">
        <v>4671899</v>
      </c>
    </row>
    <row r="47" spans="2:3" x14ac:dyDescent="0.25">
      <c r="B47" s="31" t="s">
        <v>27</v>
      </c>
      <c r="C47" s="41">
        <v>75346297</v>
      </c>
    </row>
    <row r="48" spans="2:3" x14ac:dyDescent="0.25">
      <c r="B48" s="31" t="s">
        <v>77</v>
      </c>
      <c r="C48" s="46">
        <v>5960310</v>
      </c>
    </row>
    <row r="49" spans="2:3" x14ac:dyDescent="0.25">
      <c r="B49" s="33" t="s">
        <v>105</v>
      </c>
      <c r="C49" s="48">
        <v>162132654</v>
      </c>
    </row>
    <row r="50" spans="2:3" x14ac:dyDescent="0.25">
      <c r="B50" s="30"/>
      <c r="C50" s="53"/>
    </row>
    <row r="51" spans="2:3" x14ac:dyDescent="0.25">
      <c r="B51" s="33" t="s">
        <v>30</v>
      </c>
      <c r="C51" s="54">
        <v>201606954</v>
      </c>
    </row>
    <row r="52" spans="2:3" x14ac:dyDescent="0.25">
      <c r="B52" s="30"/>
      <c r="C52" s="53"/>
    </row>
    <row r="53" spans="2:3" ht="13.8" thickBot="1" x14ac:dyDescent="0.3">
      <c r="B53" s="35" t="s">
        <v>106</v>
      </c>
      <c r="C53" s="55">
        <v>461553687</v>
      </c>
    </row>
    <row r="54" spans="2:3" ht="13.8" thickTop="1" x14ac:dyDescent="0.25"/>
    <row r="55" spans="2:3" x14ac:dyDescent="0.25">
      <c r="C55" s="40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7C1E-FA22-462F-9179-C8715C18CE29}">
  <dimension ref="A1:C42"/>
  <sheetViews>
    <sheetView workbookViewId="0">
      <selection activeCell="C16" sqref="C16"/>
    </sheetView>
  </sheetViews>
  <sheetFormatPr defaultColWidth="9.109375" defaultRowHeight="13.2" x14ac:dyDescent="0.25"/>
  <cols>
    <col min="1" max="1" width="2.6640625" style="1" customWidth="1"/>
    <col min="2" max="2" width="49.109375" style="1" bestFit="1" customWidth="1"/>
    <col min="3" max="3" width="12.88671875" style="1" bestFit="1" customWidth="1"/>
    <col min="4" max="16384" width="9.109375" style="1"/>
  </cols>
  <sheetData>
    <row r="1" spans="1:3" ht="13.8" x14ac:dyDescent="0.25">
      <c r="A1" s="63" t="s">
        <v>120</v>
      </c>
      <c r="B1" s="63"/>
      <c r="C1" s="17">
        <v>2021</v>
      </c>
    </row>
    <row r="2" spans="1:3" x14ac:dyDescent="0.25">
      <c r="B2" s="31" t="s">
        <v>78</v>
      </c>
      <c r="C2" s="41">
        <v>248133715</v>
      </c>
    </row>
    <row r="3" spans="1:3" x14ac:dyDescent="0.25">
      <c r="B3" s="31" t="s">
        <v>79</v>
      </c>
      <c r="C3" s="42">
        <v>-132291220</v>
      </c>
    </row>
    <row r="4" spans="1:3" x14ac:dyDescent="0.25">
      <c r="B4" s="33" t="s">
        <v>107</v>
      </c>
      <c r="C4" s="43">
        <v>115842495</v>
      </c>
    </row>
    <row r="5" spans="1:3" x14ac:dyDescent="0.25">
      <c r="B5" s="31"/>
      <c r="C5" s="44"/>
    </row>
    <row r="6" spans="1:3" x14ac:dyDescent="0.25">
      <c r="B6" s="31" t="s">
        <v>80</v>
      </c>
      <c r="C6" s="41">
        <v>2147737</v>
      </c>
    </row>
    <row r="7" spans="1:3" x14ac:dyDescent="0.25">
      <c r="B7" s="31" t="s">
        <v>108</v>
      </c>
      <c r="C7" s="41">
        <v>-30914475</v>
      </c>
    </row>
    <row r="8" spans="1:3" x14ac:dyDescent="0.25">
      <c r="B8" s="31" t="s">
        <v>81</v>
      </c>
      <c r="C8" s="41">
        <v>-27242431</v>
      </c>
    </row>
    <row r="9" spans="1:3" x14ac:dyDescent="0.25">
      <c r="B9" s="31" t="s">
        <v>82</v>
      </c>
      <c r="C9" s="41">
        <v>-2550417</v>
      </c>
    </row>
    <row r="10" spans="1:3" x14ac:dyDescent="0.25">
      <c r="B10" s="31" t="s">
        <v>83</v>
      </c>
      <c r="C10" s="41">
        <v>5017193</v>
      </c>
    </row>
    <row r="11" spans="1:3" ht="13.8" thickBot="1" x14ac:dyDescent="0.3">
      <c r="B11" s="35" t="s">
        <v>109</v>
      </c>
      <c r="C11" s="45">
        <v>62300102</v>
      </c>
    </row>
    <row r="12" spans="1:3" ht="13.8" thickTop="1" x14ac:dyDescent="0.25">
      <c r="B12" s="31"/>
      <c r="C12" s="44"/>
    </row>
    <row r="13" spans="1:3" x14ac:dyDescent="0.25">
      <c r="B13" s="37" t="s">
        <v>84</v>
      </c>
      <c r="C13" s="41">
        <v>7047317</v>
      </c>
    </row>
    <row r="14" spans="1:3" x14ac:dyDescent="0.25">
      <c r="B14" s="37" t="s">
        <v>110</v>
      </c>
      <c r="C14" s="42">
        <v>-6959687</v>
      </c>
    </row>
    <row r="15" spans="1:3" x14ac:dyDescent="0.25">
      <c r="B15" s="33" t="s">
        <v>111</v>
      </c>
      <c r="C15" s="43">
        <v>87630</v>
      </c>
    </row>
    <row r="16" spans="1:3" x14ac:dyDescent="0.25">
      <c r="B16" s="31"/>
      <c r="C16" s="44"/>
    </row>
    <row r="17" spans="2:3" x14ac:dyDescent="0.25">
      <c r="B17" s="31" t="s">
        <v>112</v>
      </c>
      <c r="C17" s="44">
        <v>-558114</v>
      </c>
    </row>
    <row r="18" spans="2:3" x14ac:dyDescent="0.25">
      <c r="B18" s="33" t="s">
        <v>113</v>
      </c>
      <c r="C18" s="43">
        <v>61829618</v>
      </c>
    </row>
    <row r="19" spans="2:3" x14ac:dyDescent="0.25">
      <c r="B19" s="31"/>
      <c r="C19" s="44"/>
    </row>
    <row r="20" spans="2:3" x14ac:dyDescent="0.25">
      <c r="B20" s="31" t="s">
        <v>86</v>
      </c>
      <c r="C20" s="46">
        <v>-10457692</v>
      </c>
    </row>
    <row r="21" spans="2:3" x14ac:dyDescent="0.25">
      <c r="B21" s="33" t="s">
        <v>114</v>
      </c>
      <c r="C21" s="43">
        <v>51371926</v>
      </c>
    </row>
    <row r="22" spans="2:3" x14ac:dyDescent="0.25">
      <c r="B22" s="30"/>
      <c r="C22" s="44"/>
    </row>
    <row r="23" spans="2:3" x14ac:dyDescent="0.25">
      <c r="B23" s="30" t="s">
        <v>32</v>
      </c>
      <c r="C23" s="47"/>
    </row>
    <row r="24" spans="2:3" ht="13.8" x14ac:dyDescent="0.25">
      <c r="B24" s="38" t="s">
        <v>33</v>
      </c>
      <c r="C24" s="41"/>
    </row>
    <row r="25" spans="2:3" x14ac:dyDescent="0.25">
      <c r="B25" s="31" t="s">
        <v>53</v>
      </c>
      <c r="C25" s="46">
        <v>14287944</v>
      </c>
    </row>
    <row r="26" spans="2:3" x14ac:dyDescent="0.25">
      <c r="B26" s="33" t="s">
        <v>115</v>
      </c>
      <c r="C26" s="48">
        <v>14287944</v>
      </c>
    </row>
    <row r="27" spans="2:3" x14ac:dyDescent="0.25">
      <c r="B27" s="30"/>
      <c r="C27" s="49"/>
    </row>
    <row r="28" spans="2:3" x14ac:dyDescent="0.25">
      <c r="B28" s="33" t="s">
        <v>116</v>
      </c>
      <c r="C28" s="48">
        <v>65659870</v>
      </c>
    </row>
    <row r="29" spans="2:3" x14ac:dyDescent="0.25">
      <c r="B29" s="31"/>
      <c r="C29" s="44"/>
    </row>
    <row r="30" spans="2:3" x14ac:dyDescent="0.25">
      <c r="B30" s="30" t="s">
        <v>34</v>
      </c>
      <c r="C30" s="44"/>
    </row>
    <row r="31" spans="2:3" x14ac:dyDescent="0.25">
      <c r="B31" s="31" t="s">
        <v>117</v>
      </c>
      <c r="C31" s="44">
        <v>47159528</v>
      </c>
    </row>
    <row r="32" spans="2:3" x14ac:dyDescent="0.25">
      <c r="B32" s="31" t="s">
        <v>72</v>
      </c>
      <c r="C32" s="46">
        <v>4212398</v>
      </c>
    </row>
    <row r="33" spans="2:3" ht="13.8" thickBot="1" x14ac:dyDescent="0.3">
      <c r="B33" s="31"/>
      <c r="C33" s="45">
        <v>51371926</v>
      </c>
    </row>
    <row r="34" spans="2:3" ht="13.8" thickTop="1" x14ac:dyDescent="0.25">
      <c r="B34" s="31"/>
      <c r="C34" s="44"/>
    </row>
    <row r="35" spans="2:3" x14ac:dyDescent="0.25">
      <c r="B35" s="30" t="s">
        <v>35</v>
      </c>
      <c r="C35" s="44"/>
    </row>
    <row r="36" spans="2:3" x14ac:dyDescent="0.25">
      <c r="B36" s="31" t="s">
        <v>117</v>
      </c>
      <c r="C36" s="41">
        <v>59919511</v>
      </c>
    </row>
    <row r="37" spans="2:3" x14ac:dyDescent="0.25">
      <c r="B37" s="31" t="s">
        <v>72</v>
      </c>
      <c r="C37" s="42">
        <v>5740359</v>
      </c>
    </row>
    <row r="38" spans="2:3" ht="13.8" thickBot="1" x14ac:dyDescent="0.3">
      <c r="B38" s="31"/>
      <c r="C38" s="50">
        <v>65659870</v>
      </c>
    </row>
    <row r="39" spans="2:3" ht="13.8" thickTop="1" x14ac:dyDescent="0.25">
      <c r="B39" s="30"/>
      <c r="C39" s="32"/>
    </row>
    <row r="40" spans="2:3" x14ac:dyDescent="0.25">
      <c r="B40" s="30" t="s">
        <v>36</v>
      </c>
      <c r="C40" s="32"/>
    </row>
    <row r="41" spans="2:3" ht="13.8" thickBot="1" x14ac:dyDescent="0.3">
      <c r="B41" s="31" t="s">
        <v>87</v>
      </c>
      <c r="C41" s="39">
        <v>1.19</v>
      </c>
    </row>
    <row r="42" spans="2:3" ht="13.8" thickTop="1" x14ac:dyDescent="0.25"/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6BB1-370F-48FC-A47A-04A19CD64B4B}">
  <sheetPr>
    <tabColor theme="9" tint="0.39997558519241921"/>
  </sheetPr>
  <dimension ref="A1:C54"/>
  <sheetViews>
    <sheetView topLeftCell="A24" workbookViewId="0">
      <selection activeCell="C48" sqref="C48"/>
    </sheetView>
  </sheetViews>
  <sheetFormatPr defaultColWidth="9.109375" defaultRowHeight="13.2" x14ac:dyDescent="0.25"/>
  <cols>
    <col min="1" max="1" width="3.109375" style="1" customWidth="1"/>
    <col min="2" max="2" width="40.6640625" style="1" customWidth="1"/>
    <col min="3" max="3" width="14.6640625" style="1" bestFit="1" customWidth="1"/>
    <col min="4" max="16384" width="9.109375" style="1"/>
  </cols>
  <sheetData>
    <row r="1" spans="1:3" ht="13.8" x14ac:dyDescent="0.25">
      <c r="A1" s="64" t="s">
        <v>118</v>
      </c>
      <c r="B1" s="64"/>
      <c r="C1" s="3" t="s">
        <v>123</v>
      </c>
    </row>
    <row r="2" spans="1:3" x14ac:dyDescent="0.25">
      <c r="B2" s="33" t="s">
        <v>88</v>
      </c>
      <c r="C2" s="34"/>
    </row>
    <row r="3" spans="1:3" x14ac:dyDescent="0.25">
      <c r="B3" s="58" t="s">
        <v>58</v>
      </c>
      <c r="C3" s="59">
        <v>167287970</v>
      </c>
    </row>
    <row r="4" spans="1:3" x14ac:dyDescent="0.25">
      <c r="B4" s="58" t="s">
        <v>124</v>
      </c>
      <c r="C4" s="59">
        <v>14198244</v>
      </c>
    </row>
    <row r="5" spans="1:3" x14ac:dyDescent="0.25">
      <c r="B5" s="58" t="s">
        <v>89</v>
      </c>
      <c r="C5" s="59">
        <v>2552630</v>
      </c>
    </row>
    <row r="6" spans="1:3" x14ac:dyDescent="0.25">
      <c r="B6" s="58" t="s">
        <v>125</v>
      </c>
      <c r="C6" s="59">
        <v>849489</v>
      </c>
    </row>
    <row r="7" spans="1:3" x14ac:dyDescent="0.25">
      <c r="B7" s="58" t="s">
        <v>63</v>
      </c>
      <c r="C7" s="59">
        <v>74895843</v>
      </c>
    </row>
    <row r="8" spans="1:3" x14ac:dyDescent="0.25">
      <c r="B8" s="58" t="s">
        <v>62</v>
      </c>
      <c r="C8" s="59">
        <v>4341709</v>
      </c>
    </row>
    <row r="9" spans="1:3" x14ac:dyDescent="0.25">
      <c r="B9" s="58" t="s">
        <v>64</v>
      </c>
      <c r="C9" s="59">
        <v>118061</v>
      </c>
    </row>
    <row r="10" spans="1:3" x14ac:dyDescent="0.25">
      <c r="B10" s="33" t="s">
        <v>65</v>
      </c>
      <c r="C10" s="48">
        <f>SUM(C3:C9)</f>
        <v>264243946</v>
      </c>
    </row>
    <row r="11" spans="1:3" x14ac:dyDescent="0.25">
      <c r="B11" s="30"/>
      <c r="C11" s="47"/>
    </row>
    <row r="12" spans="1:3" x14ac:dyDescent="0.25">
      <c r="B12" s="58" t="s">
        <v>63</v>
      </c>
      <c r="C12" s="59">
        <v>100119797</v>
      </c>
    </row>
    <row r="13" spans="1:3" x14ac:dyDescent="0.25">
      <c r="B13" s="58" t="s">
        <v>90</v>
      </c>
      <c r="C13" s="60" t="s">
        <v>46</v>
      </c>
    </row>
    <row r="14" spans="1:3" x14ac:dyDescent="0.25">
      <c r="B14" s="58" t="s">
        <v>66</v>
      </c>
      <c r="C14" s="59">
        <v>63320703</v>
      </c>
    </row>
    <row r="15" spans="1:3" x14ac:dyDescent="0.25">
      <c r="B15" s="58" t="s">
        <v>92</v>
      </c>
      <c r="C15" s="59">
        <v>131257</v>
      </c>
    </row>
    <row r="16" spans="1:3" x14ac:dyDescent="0.25">
      <c r="B16" s="58" t="s">
        <v>93</v>
      </c>
      <c r="C16" s="59">
        <v>6346251</v>
      </c>
    </row>
    <row r="17" spans="2:3" x14ac:dyDescent="0.25">
      <c r="B17" s="58" t="s">
        <v>94</v>
      </c>
      <c r="C17" s="59">
        <v>555554</v>
      </c>
    </row>
    <row r="18" spans="2:3" x14ac:dyDescent="0.25">
      <c r="B18" s="58" t="s">
        <v>67</v>
      </c>
      <c r="C18" s="59">
        <v>32100114</v>
      </c>
    </row>
    <row r="19" spans="2:3" x14ac:dyDescent="0.25">
      <c r="B19" s="33" t="s">
        <v>95</v>
      </c>
      <c r="C19" s="48">
        <f>SUM(C12:C18)</f>
        <v>202573676</v>
      </c>
    </row>
    <row r="20" spans="2:3" x14ac:dyDescent="0.25">
      <c r="B20" s="30"/>
      <c r="C20" s="49"/>
    </row>
    <row r="21" spans="2:3" ht="13.8" thickBot="1" x14ac:dyDescent="0.3">
      <c r="B21" s="35" t="s">
        <v>96</v>
      </c>
      <c r="C21" s="50">
        <f>C19+C10</f>
        <v>466817622</v>
      </c>
    </row>
    <row r="22" spans="2:3" ht="13.8" thickTop="1" x14ac:dyDescent="0.25">
      <c r="B22" s="30"/>
      <c r="C22" s="49"/>
    </row>
    <row r="23" spans="2:3" x14ac:dyDescent="0.25">
      <c r="B23" s="36" t="s">
        <v>97</v>
      </c>
      <c r="C23" s="51"/>
    </row>
    <row r="24" spans="2:3" x14ac:dyDescent="0.25">
      <c r="B24" s="58" t="s">
        <v>98</v>
      </c>
      <c r="C24" s="59">
        <v>1763121</v>
      </c>
    </row>
    <row r="25" spans="2:3" x14ac:dyDescent="0.25">
      <c r="B25" s="58" t="s">
        <v>69</v>
      </c>
      <c r="C25" s="59">
        <v>83184367</v>
      </c>
    </row>
    <row r="26" spans="2:3" x14ac:dyDescent="0.25">
      <c r="B26" s="58" t="s">
        <v>70</v>
      </c>
      <c r="C26" s="61">
        <v>-5532543</v>
      </c>
    </row>
    <row r="27" spans="2:3" x14ac:dyDescent="0.25">
      <c r="B27" s="58" t="s">
        <v>99</v>
      </c>
      <c r="C27" s="61">
        <v>5079807</v>
      </c>
    </row>
    <row r="28" spans="2:3" x14ac:dyDescent="0.25">
      <c r="B28" s="58" t="s">
        <v>71</v>
      </c>
      <c r="C28" s="59">
        <v>15923833</v>
      </c>
    </row>
    <row r="29" spans="2:3" x14ac:dyDescent="0.25">
      <c r="B29" s="58" t="s">
        <v>100</v>
      </c>
      <c r="C29" s="59">
        <v>142569354</v>
      </c>
    </row>
    <row r="30" spans="2:3" x14ac:dyDescent="0.25">
      <c r="B30" s="33" t="s">
        <v>101</v>
      </c>
      <c r="C30" s="48">
        <f>SUM(C24:C29)</f>
        <v>242987939</v>
      </c>
    </row>
    <row r="31" spans="2:3" x14ac:dyDescent="0.25">
      <c r="B31" s="30"/>
      <c r="C31" s="49"/>
    </row>
    <row r="32" spans="2:3" x14ac:dyDescent="0.25">
      <c r="B32" s="31" t="s">
        <v>72</v>
      </c>
      <c r="C32" s="46">
        <f>'[1]F 3.55.2 - IFRS BS_RON'!$N$42</f>
        <v>20215243</v>
      </c>
    </row>
    <row r="33" spans="2:3" x14ac:dyDescent="0.25">
      <c r="B33" s="30"/>
      <c r="C33" s="46"/>
    </row>
    <row r="34" spans="2:3" ht="13.8" thickBot="1" x14ac:dyDescent="0.3">
      <c r="B34" s="35" t="s">
        <v>20</v>
      </c>
      <c r="C34" s="50">
        <f>C32+C30</f>
        <v>263203182</v>
      </c>
    </row>
    <row r="35" spans="2:3" ht="13.8" thickTop="1" x14ac:dyDescent="0.25">
      <c r="B35" s="30"/>
      <c r="C35" s="47"/>
    </row>
    <row r="36" spans="2:3" x14ac:dyDescent="0.25">
      <c r="B36" s="36" t="s">
        <v>102</v>
      </c>
      <c r="C36" s="52"/>
    </row>
    <row r="37" spans="2:3" x14ac:dyDescent="0.25">
      <c r="B37" s="58" t="s">
        <v>75</v>
      </c>
      <c r="C37" s="59">
        <v>24851576</v>
      </c>
    </row>
    <row r="38" spans="2:3" x14ac:dyDescent="0.25">
      <c r="B38" s="58" t="s">
        <v>73</v>
      </c>
      <c r="C38" s="59">
        <v>7215629</v>
      </c>
    </row>
    <row r="39" spans="2:3" x14ac:dyDescent="0.25">
      <c r="B39" s="58" t="s">
        <v>74</v>
      </c>
      <c r="C39" s="59">
        <v>9414581</v>
      </c>
    </row>
    <row r="40" spans="2:3" x14ac:dyDescent="0.25">
      <c r="B40" s="33" t="s">
        <v>103</v>
      </c>
      <c r="C40" s="48">
        <f>SUM(C37:C39)</f>
        <v>41481786</v>
      </c>
    </row>
    <row r="41" spans="2:3" x14ac:dyDescent="0.25">
      <c r="B41" s="30"/>
      <c r="C41" s="47"/>
    </row>
    <row r="42" spans="2:3" x14ac:dyDescent="0.25">
      <c r="B42" s="58" t="s">
        <v>75</v>
      </c>
      <c r="C42" s="59">
        <v>73133087</v>
      </c>
    </row>
    <row r="43" spans="2:3" x14ac:dyDescent="0.25">
      <c r="B43" s="58" t="s">
        <v>73</v>
      </c>
      <c r="C43" s="59">
        <v>1967532</v>
      </c>
    </row>
    <row r="44" spans="2:3" x14ac:dyDescent="0.25">
      <c r="B44" s="58" t="s">
        <v>104</v>
      </c>
      <c r="C44" s="59">
        <v>1053529</v>
      </c>
    </row>
    <row r="45" spans="2:3" x14ac:dyDescent="0.25">
      <c r="B45" s="58" t="s">
        <v>76</v>
      </c>
      <c r="C45" s="61">
        <v>4671899</v>
      </c>
    </row>
    <row r="46" spans="2:3" x14ac:dyDescent="0.25">
      <c r="B46" s="58" t="s">
        <v>27</v>
      </c>
      <c r="C46" s="61">
        <v>75346297</v>
      </c>
    </row>
    <row r="47" spans="2:3" x14ac:dyDescent="0.25">
      <c r="B47" s="58" t="s">
        <v>77</v>
      </c>
      <c r="C47" s="61">
        <v>5960310</v>
      </c>
    </row>
    <row r="48" spans="2:3" x14ac:dyDescent="0.25">
      <c r="B48" s="33" t="s">
        <v>105</v>
      </c>
      <c r="C48" s="48">
        <f>SUM(C42:C47)</f>
        <v>162132654</v>
      </c>
    </row>
    <row r="49" spans="2:3" x14ac:dyDescent="0.25">
      <c r="B49" s="30"/>
      <c r="C49" s="53"/>
    </row>
    <row r="50" spans="2:3" x14ac:dyDescent="0.25">
      <c r="B50" s="33" t="s">
        <v>30</v>
      </c>
      <c r="C50" s="54">
        <f>C48+C40</f>
        <v>203614440</v>
      </c>
    </row>
    <row r="51" spans="2:3" x14ac:dyDescent="0.25">
      <c r="B51" s="30"/>
      <c r="C51" s="53"/>
    </row>
    <row r="52" spans="2:3" ht="13.8" thickBot="1" x14ac:dyDescent="0.3">
      <c r="B52" s="35" t="s">
        <v>106</v>
      </c>
      <c r="C52" s="55">
        <f>C50+C34</f>
        <v>466817622</v>
      </c>
    </row>
    <row r="53" spans="2:3" ht="13.8" thickTop="1" x14ac:dyDescent="0.25"/>
    <row r="54" spans="2:3" x14ac:dyDescent="0.25">
      <c r="C54" s="4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AEF7-C18B-4708-A361-CA6ABFE3BF97}">
  <sheetPr>
    <tabColor theme="9" tint="0.39997558519241921"/>
  </sheetPr>
  <dimension ref="A1:D43"/>
  <sheetViews>
    <sheetView workbookViewId="0">
      <selection activeCell="D9" sqref="D1:D1048576"/>
    </sheetView>
  </sheetViews>
  <sheetFormatPr defaultColWidth="9.109375" defaultRowHeight="13.2" x14ac:dyDescent="0.25"/>
  <cols>
    <col min="1" max="1" width="2.6640625" style="1" customWidth="1"/>
    <col min="2" max="2" width="49.109375" style="1" bestFit="1" customWidth="1"/>
    <col min="3" max="3" width="14.6640625" style="1" bestFit="1" customWidth="1"/>
    <col min="4" max="4" width="12.21875" style="65" bestFit="1" customWidth="1"/>
    <col min="5" max="7" width="9.109375" style="1"/>
    <col min="8" max="8" width="10.109375" style="1" bestFit="1" customWidth="1"/>
    <col min="9" max="16384" width="9.109375" style="1"/>
  </cols>
  <sheetData>
    <row r="1" spans="1:4" ht="13.8" x14ac:dyDescent="0.25">
      <c r="A1" s="63" t="s">
        <v>120</v>
      </c>
      <c r="B1" s="63"/>
      <c r="C1" s="17" t="s">
        <v>123</v>
      </c>
    </row>
    <row r="2" spans="1:4" x14ac:dyDescent="0.25">
      <c r="B2" s="31" t="s">
        <v>78</v>
      </c>
      <c r="C2" s="41">
        <v>248133715</v>
      </c>
      <c r="D2" s="66"/>
    </row>
    <row r="3" spans="1:4" x14ac:dyDescent="0.25">
      <c r="B3" s="31" t="s">
        <v>79</v>
      </c>
      <c r="C3" s="41">
        <v>-132291220</v>
      </c>
      <c r="D3" s="66"/>
    </row>
    <row r="4" spans="1:4" x14ac:dyDescent="0.25">
      <c r="B4" s="33" t="s">
        <v>107</v>
      </c>
      <c r="C4" s="43">
        <v>115842495</v>
      </c>
      <c r="D4" s="66"/>
    </row>
    <row r="5" spans="1:4" x14ac:dyDescent="0.25">
      <c r="B5" s="31"/>
      <c r="C5" s="44"/>
    </row>
    <row r="6" spans="1:4" x14ac:dyDescent="0.25">
      <c r="B6" s="58" t="s">
        <v>80</v>
      </c>
      <c r="C6" s="41">
        <v>2147737</v>
      </c>
      <c r="D6" s="66"/>
    </row>
    <row r="7" spans="1:4" x14ac:dyDescent="0.25">
      <c r="B7" s="58" t="s">
        <v>108</v>
      </c>
      <c r="C7" s="41">
        <v>-30914475</v>
      </c>
      <c r="D7" s="66"/>
    </row>
    <row r="8" spans="1:4" x14ac:dyDescent="0.25">
      <c r="B8" s="58" t="s">
        <v>81</v>
      </c>
      <c r="C8" s="41">
        <v>-27505618</v>
      </c>
      <c r="D8" s="66"/>
    </row>
    <row r="9" spans="1:4" x14ac:dyDescent="0.25">
      <c r="B9" s="58" t="s">
        <v>82</v>
      </c>
      <c r="C9" s="41">
        <v>-2550417</v>
      </c>
      <c r="D9" s="66"/>
    </row>
    <row r="10" spans="1:4" x14ac:dyDescent="0.25">
      <c r="B10" s="58" t="s">
        <v>83</v>
      </c>
      <c r="C10" s="41">
        <v>5017193</v>
      </c>
      <c r="D10" s="66"/>
    </row>
    <row r="11" spans="1:4" x14ac:dyDescent="0.25">
      <c r="B11" s="31"/>
      <c r="C11" s="41"/>
      <c r="D11" s="66"/>
    </row>
    <row r="12" spans="1:4" ht="13.8" thickBot="1" x14ac:dyDescent="0.3">
      <c r="B12" s="35" t="s">
        <v>109</v>
      </c>
      <c r="C12" s="45">
        <v>62036915</v>
      </c>
      <c r="D12" s="66"/>
    </row>
    <row r="13" spans="1:4" ht="13.8" thickTop="1" x14ac:dyDescent="0.25">
      <c r="B13" s="31"/>
      <c r="C13" s="44"/>
      <c r="D13" s="66"/>
    </row>
    <row r="14" spans="1:4" x14ac:dyDescent="0.25">
      <c r="B14" s="37" t="s">
        <v>84</v>
      </c>
      <c r="C14" s="41">
        <v>6164989</v>
      </c>
      <c r="D14" s="66"/>
    </row>
    <row r="15" spans="1:4" x14ac:dyDescent="0.25">
      <c r="B15" s="37" t="s">
        <v>110</v>
      </c>
      <c r="C15" s="41">
        <v>-6077359</v>
      </c>
      <c r="D15" s="66"/>
    </row>
    <row r="16" spans="1:4" x14ac:dyDescent="0.25">
      <c r="B16" s="33" t="s">
        <v>111</v>
      </c>
      <c r="C16" s="43">
        <v>87630</v>
      </c>
      <c r="D16" s="66"/>
    </row>
    <row r="17" spans="2:4" x14ac:dyDescent="0.25">
      <c r="B17" s="31"/>
      <c r="C17" s="44"/>
      <c r="D17" s="66"/>
    </row>
    <row r="18" spans="2:4" x14ac:dyDescent="0.25">
      <c r="B18" s="31" t="s">
        <v>112</v>
      </c>
      <c r="C18" s="41">
        <v>-558114</v>
      </c>
      <c r="D18" s="66"/>
    </row>
    <row r="19" spans="2:4" x14ac:dyDescent="0.25">
      <c r="B19" s="33" t="s">
        <v>113</v>
      </c>
      <c r="C19" s="43">
        <v>61566431</v>
      </c>
    </row>
    <row r="20" spans="2:4" x14ac:dyDescent="0.25">
      <c r="B20" s="31"/>
      <c r="C20" s="44"/>
      <c r="D20" s="66"/>
    </row>
    <row r="21" spans="2:4" x14ac:dyDescent="0.25">
      <c r="B21" s="31" t="s">
        <v>86</v>
      </c>
      <c r="C21" s="41">
        <v>-10415583</v>
      </c>
      <c r="D21" s="66"/>
    </row>
    <row r="22" spans="2:4" x14ac:dyDescent="0.25">
      <c r="B22" s="33" t="s">
        <v>114</v>
      </c>
      <c r="C22" s="43">
        <v>51150848</v>
      </c>
    </row>
    <row r="23" spans="2:4" x14ac:dyDescent="0.25">
      <c r="B23" s="30"/>
      <c r="C23" s="44"/>
      <c r="D23" s="66"/>
    </row>
    <row r="24" spans="2:4" x14ac:dyDescent="0.25">
      <c r="B24" s="30" t="s">
        <v>32</v>
      </c>
      <c r="C24" s="47"/>
    </row>
    <row r="25" spans="2:4" ht="13.8" x14ac:dyDescent="0.25">
      <c r="B25" s="38" t="s">
        <v>33</v>
      </c>
      <c r="C25" s="41"/>
      <c r="D25" s="66"/>
    </row>
    <row r="26" spans="2:4" x14ac:dyDescent="0.25">
      <c r="B26" s="31" t="s">
        <v>53</v>
      </c>
      <c r="C26" s="41">
        <v>13954278</v>
      </c>
      <c r="D26" s="66"/>
    </row>
    <row r="27" spans="2:4" x14ac:dyDescent="0.25">
      <c r="B27" s="33" t="s">
        <v>115</v>
      </c>
      <c r="C27" s="48">
        <v>13954278</v>
      </c>
    </row>
    <row r="28" spans="2:4" x14ac:dyDescent="0.25">
      <c r="B28" s="30"/>
      <c r="C28" s="49"/>
      <c r="D28" s="66"/>
    </row>
    <row r="29" spans="2:4" x14ac:dyDescent="0.25">
      <c r="B29" s="33" t="s">
        <v>116</v>
      </c>
      <c r="C29" s="48">
        <v>65105126</v>
      </c>
    </row>
    <row r="30" spans="2:4" x14ac:dyDescent="0.25">
      <c r="B30" s="31"/>
      <c r="C30" s="44"/>
      <c r="D30" s="66"/>
    </row>
    <row r="31" spans="2:4" x14ac:dyDescent="0.25">
      <c r="B31" s="30" t="s">
        <v>34</v>
      </c>
      <c r="C31" s="44"/>
      <c r="D31" s="66"/>
    </row>
    <row r="32" spans="2:4" x14ac:dyDescent="0.25">
      <c r="B32" s="31" t="s">
        <v>117</v>
      </c>
      <c r="C32" s="46">
        <v>47014169</v>
      </c>
      <c r="D32" s="66"/>
    </row>
    <row r="33" spans="2:4" x14ac:dyDescent="0.25">
      <c r="B33" s="31" t="s">
        <v>72</v>
      </c>
      <c r="C33" s="46">
        <v>4136679</v>
      </c>
      <c r="D33" s="66"/>
    </row>
    <row r="34" spans="2:4" ht="13.8" thickBot="1" x14ac:dyDescent="0.3">
      <c r="B34" s="31"/>
      <c r="C34" s="45">
        <v>51150848</v>
      </c>
    </row>
    <row r="35" spans="2:4" ht="13.8" thickTop="1" x14ac:dyDescent="0.25">
      <c r="B35" s="31"/>
      <c r="C35" s="44"/>
      <c r="D35" s="66"/>
    </row>
    <row r="36" spans="2:4" x14ac:dyDescent="0.25">
      <c r="B36" s="30" t="s">
        <v>35</v>
      </c>
      <c r="C36" s="44"/>
      <c r="D36" s="66"/>
    </row>
    <row r="37" spans="2:4" x14ac:dyDescent="0.25">
      <c r="B37" s="31" t="s">
        <v>117</v>
      </c>
      <c r="C37" s="61">
        <v>59444317</v>
      </c>
      <c r="D37" s="66"/>
    </row>
    <row r="38" spans="2:4" x14ac:dyDescent="0.25">
      <c r="B38" s="31" t="s">
        <v>72</v>
      </c>
      <c r="C38" s="46">
        <v>5660809</v>
      </c>
      <c r="D38" s="66"/>
    </row>
    <row r="39" spans="2:4" ht="13.8" thickBot="1" x14ac:dyDescent="0.3">
      <c r="B39" s="31"/>
      <c r="C39" s="50">
        <v>65105126</v>
      </c>
    </row>
    <row r="40" spans="2:4" ht="13.8" thickTop="1" x14ac:dyDescent="0.25">
      <c r="B40" s="30"/>
      <c r="C40" s="32"/>
      <c r="D40" s="66"/>
    </row>
    <row r="41" spans="2:4" x14ac:dyDescent="0.25">
      <c r="B41" s="30" t="s">
        <v>36</v>
      </c>
      <c r="C41" s="32"/>
      <c r="D41" s="66"/>
    </row>
    <row r="42" spans="2:4" ht="13.8" thickBot="1" x14ac:dyDescent="0.3">
      <c r="B42" s="31" t="s">
        <v>87</v>
      </c>
      <c r="C42" s="39">
        <v>1.18</v>
      </c>
    </row>
    <row r="43" spans="2:4" ht="13.8" thickTop="1" x14ac:dyDescent="0.25">
      <c r="D43" s="67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9284-A367-42C2-AAB8-14EECFF2D7F8}">
  <sheetPr>
    <tabColor theme="9" tint="0.39997558519241921"/>
  </sheetPr>
  <dimension ref="A1:D54"/>
  <sheetViews>
    <sheetView workbookViewId="0">
      <selection activeCell="D1" sqref="D1:D1048576"/>
    </sheetView>
  </sheetViews>
  <sheetFormatPr defaultColWidth="9.109375" defaultRowHeight="13.2" x14ac:dyDescent="0.25"/>
  <cols>
    <col min="1" max="1" width="3.109375" style="1" customWidth="1"/>
    <col min="2" max="2" width="40.6640625" style="1" customWidth="1"/>
    <col min="3" max="3" width="17" style="1" bestFit="1" customWidth="1"/>
    <col min="4" max="4" width="11.33203125" style="1" bestFit="1" customWidth="1"/>
    <col min="5" max="16384" width="9.109375" style="1"/>
  </cols>
  <sheetData>
    <row r="1" spans="1:4" ht="13.8" x14ac:dyDescent="0.25">
      <c r="A1" s="64" t="s">
        <v>118</v>
      </c>
      <c r="B1" s="64"/>
      <c r="C1" s="56" t="s">
        <v>122</v>
      </c>
    </row>
    <row r="2" spans="1:4" x14ac:dyDescent="0.25">
      <c r="B2" s="33" t="s">
        <v>88</v>
      </c>
      <c r="C2" s="34"/>
    </row>
    <row r="3" spans="1:4" x14ac:dyDescent="0.25">
      <c r="B3" s="58" t="s">
        <v>58</v>
      </c>
      <c r="C3" s="59">
        <v>209406786</v>
      </c>
      <c r="D3" s="19"/>
    </row>
    <row r="4" spans="1:4" x14ac:dyDescent="0.25">
      <c r="B4" s="58" t="s">
        <v>124</v>
      </c>
      <c r="C4" s="59">
        <v>13762566</v>
      </c>
      <c r="D4" s="19"/>
    </row>
    <row r="5" spans="1:4" x14ac:dyDescent="0.25">
      <c r="B5" s="58" t="s">
        <v>89</v>
      </c>
      <c r="C5" s="60" t="s">
        <v>46</v>
      </c>
      <c r="D5" s="19"/>
    </row>
    <row r="6" spans="1:4" x14ac:dyDescent="0.25">
      <c r="B6" s="58" t="s">
        <v>125</v>
      </c>
      <c r="C6" s="59">
        <v>2407049</v>
      </c>
      <c r="D6" s="19"/>
    </row>
    <row r="7" spans="1:4" x14ac:dyDescent="0.25">
      <c r="B7" s="58" t="s">
        <v>63</v>
      </c>
      <c r="C7" s="59">
        <v>115481601</v>
      </c>
      <c r="D7" s="19"/>
    </row>
    <row r="8" spans="1:4" x14ac:dyDescent="0.25">
      <c r="B8" s="58" t="s">
        <v>62</v>
      </c>
      <c r="C8" s="59">
        <v>4621285</v>
      </c>
      <c r="D8" s="19"/>
    </row>
    <row r="9" spans="1:4" x14ac:dyDescent="0.25">
      <c r="B9" s="58" t="s">
        <v>64</v>
      </c>
      <c r="C9" s="59">
        <v>91374</v>
      </c>
      <c r="D9" s="19"/>
    </row>
    <row r="10" spans="1:4" x14ac:dyDescent="0.25">
      <c r="B10" s="33" t="s">
        <v>65</v>
      </c>
      <c r="C10" s="48">
        <v>345770661</v>
      </c>
      <c r="D10" s="19"/>
    </row>
    <row r="11" spans="1:4" x14ac:dyDescent="0.25">
      <c r="B11" s="30"/>
      <c r="C11" s="47"/>
      <c r="D11" s="19"/>
    </row>
    <row r="12" spans="1:4" x14ac:dyDescent="0.25">
      <c r="B12" s="58" t="s">
        <v>63</v>
      </c>
      <c r="C12" s="59">
        <v>94852193</v>
      </c>
      <c r="D12" s="19"/>
    </row>
    <row r="13" spans="1:4" x14ac:dyDescent="0.25">
      <c r="B13" s="58" t="s">
        <v>90</v>
      </c>
      <c r="C13" s="59">
        <v>458623</v>
      </c>
      <c r="D13" s="19"/>
    </row>
    <row r="14" spans="1:4" x14ac:dyDescent="0.25">
      <c r="B14" s="58" t="s">
        <v>66</v>
      </c>
      <c r="C14" s="59">
        <v>83471539</v>
      </c>
      <c r="D14" s="19"/>
    </row>
    <row r="15" spans="1:4" x14ac:dyDescent="0.25">
      <c r="B15" s="58" t="s">
        <v>92</v>
      </c>
      <c r="C15" s="59">
        <v>520460</v>
      </c>
      <c r="D15" s="19"/>
    </row>
    <row r="16" spans="1:4" x14ac:dyDescent="0.25">
      <c r="B16" s="58" t="s">
        <v>93</v>
      </c>
      <c r="C16" s="59">
        <v>6482332</v>
      </c>
      <c r="D16" s="19"/>
    </row>
    <row r="17" spans="2:4" x14ac:dyDescent="0.25">
      <c r="B17" s="58" t="s">
        <v>94</v>
      </c>
      <c r="C17" s="59">
        <v>645285</v>
      </c>
      <c r="D17" s="19"/>
    </row>
    <row r="18" spans="2:4" x14ac:dyDescent="0.25">
      <c r="B18" s="58" t="s">
        <v>67</v>
      </c>
      <c r="C18" s="59">
        <v>23455132</v>
      </c>
    </row>
    <row r="19" spans="2:4" x14ac:dyDescent="0.25">
      <c r="B19" s="33" t="s">
        <v>95</v>
      </c>
      <c r="C19" s="48">
        <v>209885564</v>
      </c>
      <c r="D19" s="19"/>
    </row>
    <row r="20" spans="2:4" x14ac:dyDescent="0.25">
      <c r="B20" s="30"/>
      <c r="C20" s="49"/>
    </row>
    <row r="21" spans="2:4" ht="13.8" thickBot="1" x14ac:dyDescent="0.3">
      <c r="B21" s="35" t="s">
        <v>96</v>
      </c>
      <c r="C21" s="50">
        <v>555656225</v>
      </c>
      <c r="D21" s="19"/>
    </row>
    <row r="22" spans="2:4" ht="13.8" thickTop="1" x14ac:dyDescent="0.25">
      <c r="B22" s="30"/>
      <c r="C22" s="49"/>
      <c r="D22" s="19"/>
    </row>
    <row r="23" spans="2:4" x14ac:dyDescent="0.25">
      <c r="B23" s="36" t="s">
        <v>97</v>
      </c>
      <c r="C23" s="51"/>
      <c r="D23" s="19"/>
    </row>
    <row r="24" spans="2:4" x14ac:dyDescent="0.25">
      <c r="B24" s="58" t="s">
        <v>98</v>
      </c>
      <c r="C24" s="59">
        <v>1763121</v>
      </c>
      <c r="D24" s="19"/>
    </row>
    <row r="25" spans="2:4" x14ac:dyDescent="0.25">
      <c r="B25" s="58" t="s">
        <v>69</v>
      </c>
      <c r="C25" s="59">
        <v>83184367</v>
      </c>
      <c r="D25" s="19"/>
    </row>
    <row r="26" spans="2:4" x14ac:dyDescent="0.25">
      <c r="B26" s="58" t="s">
        <v>70</v>
      </c>
      <c r="C26" s="61">
        <v>-1716796</v>
      </c>
      <c r="D26" s="19"/>
    </row>
    <row r="27" spans="2:4" x14ac:dyDescent="0.25">
      <c r="B27" s="58" t="s">
        <v>99</v>
      </c>
      <c r="C27" s="61">
        <v>923624</v>
      </c>
      <c r="D27" s="19"/>
    </row>
    <row r="28" spans="2:4" x14ac:dyDescent="0.25">
      <c r="B28" s="58" t="s">
        <v>71</v>
      </c>
      <c r="C28" s="59">
        <v>14499224</v>
      </c>
    </row>
    <row r="29" spans="2:4" x14ac:dyDescent="0.25">
      <c r="B29" s="58" t="s">
        <v>100</v>
      </c>
      <c r="C29" s="59">
        <v>175110299</v>
      </c>
      <c r="D29" s="19"/>
    </row>
    <row r="30" spans="2:4" x14ac:dyDescent="0.25">
      <c r="B30" s="33" t="s">
        <v>101</v>
      </c>
      <c r="C30" s="48">
        <v>273763839</v>
      </c>
      <c r="D30" s="19"/>
    </row>
    <row r="31" spans="2:4" x14ac:dyDescent="0.25">
      <c r="B31" s="30"/>
      <c r="C31" s="49"/>
    </row>
    <row r="32" spans="2:4" x14ac:dyDescent="0.25">
      <c r="B32" s="31" t="s">
        <v>72</v>
      </c>
      <c r="C32" s="62">
        <v>28921508</v>
      </c>
    </row>
    <row r="33" spans="2:4" x14ac:dyDescent="0.25">
      <c r="B33" s="30"/>
      <c r="C33" s="46"/>
      <c r="D33" s="19"/>
    </row>
    <row r="34" spans="2:4" ht="13.8" thickBot="1" x14ac:dyDescent="0.3">
      <c r="B34" s="35" t="s">
        <v>20</v>
      </c>
      <c r="C34" s="50">
        <v>302685347</v>
      </c>
      <c r="D34" s="19"/>
    </row>
    <row r="35" spans="2:4" ht="13.8" thickTop="1" x14ac:dyDescent="0.25">
      <c r="B35" s="30"/>
      <c r="C35" s="47"/>
      <c r="D35" s="19"/>
    </row>
    <row r="36" spans="2:4" x14ac:dyDescent="0.25">
      <c r="B36" s="36" t="s">
        <v>102</v>
      </c>
      <c r="C36" s="52"/>
      <c r="D36" s="19"/>
    </row>
    <row r="37" spans="2:4" x14ac:dyDescent="0.25">
      <c r="B37" s="58" t="s">
        <v>75</v>
      </c>
      <c r="C37" s="59">
        <v>44186917</v>
      </c>
    </row>
    <row r="38" spans="2:4" x14ac:dyDescent="0.25">
      <c r="B38" s="58" t="s">
        <v>73</v>
      </c>
      <c r="C38" s="59">
        <v>12913841</v>
      </c>
      <c r="D38" s="19"/>
    </row>
    <row r="39" spans="2:4" x14ac:dyDescent="0.25">
      <c r="B39" s="58" t="s">
        <v>74</v>
      </c>
      <c r="C39" s="59">
        <v>9304355</v>
      </c>
      <c r="D39" s="19"/>
    </row>
    <row r="40" spans="2:4" x14ac:dyDescent="0.25">
      <c r="B40" s="33" t="s">
        <v>103</v>
      </c>
      <c r="C40" s="48">
        <v>66405113</v>
      </c>
      <c r="D40" s="19"/>
    </row>
    <row r="41" spans="2:4" x14ac:dyDescent="0.25">
      <c r="B41" s="30"/>
      <c r="C41" s="47"/>
      <c r="D41" s="19"/>
    </row>
    <row r="42" spans="2:4" x14ac:dyDescent="0.25">
      <c r="B42" s="58" t="s">
        <v>75</v>
      </c>
      <c r="C42" s="59">
        <v>88456366</v>
      </c>
      <c r="D42" s="19"/>
    </row>
    <row r="43" spans="2:4" x14ac:dyDescent="0.25">
      <c r="B43" s="58" t="s">
        <v>73</v>
      </c>
      <c r="C43" s="59">
        <v>1561924</v>
      </c>
      <c r="D43" s="19"/>
    </row>
    <row r="44" spans="2:4" x14ac:dyDescent="0.25">
      <c r="B44" s="58" t="s">
        <v>104</v>
      </c>
      <c r="C44" s="60">
        <v>877</v>
      </c>
    </row>
    <row r="45" spans="2:4" x14ac:dyDescent="0.25">
      <c r="B45" s="58" t="s">
        <v>76</v>
      </c>
      <c r="C45" s="61">
        <v>5720921</v>
      </c>
      <c r="D45" s="19"/>
    </row>
    <row r="46" spans="2:4" x14ac:dyDescent="0.25">
      <c r="B46" s="58" t="s">
        <v>27</v>
      </c>
      <c r="C46" s="61">
        <v>84505487</v>
      </c>
    </row>
    <row r="47" spans="2:4" x14ac:dyDescent="0.25">
      <c r="B47" s="58" t="s">
        <v>77</v>
      </c>
      <c r="C47" s="61">
        <v>6320190</v>
      </c>
      <c r="D47" s="19"/>
    </row>
    <row r="48" spans="2:4" x14ac:dyDescent="0.25">
      <c r="B48" s="33" t="s">
        <v>105</v>
      </c>
      <c r="C48" s="48">
        <v>186565765</v>
      </c>
      <c r="D48" s="19"/>
    </row>
    <row r="49" spans="2:4" x14ac:dyDescent="0.25">
      <c r="B49" s="30"/>
      <c r="C49" s="53"/>
    </row>
    <row r="50" spans="2:4" x14ac:dyDescent="0.25">
      <c r="B50" s="33" t="s">
        <v>30</v>
      </c>
      <c r="C50" s="54">
        <v>252970878</v>
      </c>
      <c r="D50" s="57"/>
    </row>
    <row r="51" spans="2:4" x14ac:dyDescent="0.25">
      <c r="B51" s="30"/>
      <c r="C51" s="53"/>
    </row>
    <row r="52" spans="2:4" ht="13.8" thickBot="1" x14ac:dyDescent="0.3">
      <c r="B52" s="35" t="s">
        <v>106</v>
      </c>
      <c r="C52" s="55">
        <v>555656225</v>
      </c>
      <c r="D52" s="57"/>
    </row>
    <row r="53" spans="2:4" ht="13.8" thickTop="1" x14ac:dyDescent="0.25">
      <c r="D53" s="19"/>
    </row>
    <row r="54" spans="2:4" x14ac:dyDescent="0.25">
      <c r="C54" s="4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2019_P&amp;L</vt:lpstr>
      <vt:lpstr>2019_BS</vt:lpstr>
      <vt:lpstr>2020_P&amp;L</vt:lpstr>
      <vt:lpstr>2020_BS</vt:lpstr>
      <vt:lpstr>2021_BS</vt:lpstr>
      <vt:lpstr>2021_P&amp;L</vt:lpstr>
      <vt:lpstr>2021_BS Restated</vt:lpstr>
      <vt:lpstr>2021_P&amp;L Restated</vt:lpstr>
      <vt:lpstr>2022_BS</vt:lpstr>
      <vt:lpstr>2022_P&amp;L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Cocirla</dc:creator>
  <cp:lastModifiedBy>Eugeniu Baltag</cp:lastModifiedBy>
  <dcterms:created xsi:type="dcterms:W3CDTF">2022-03-17T16:44:13Z</dcterms:created>
  <dcterms:modified xsi:type="dcterms:W3CDTF">2023-02-27T21:52:50Z</dcterms:modified>
</cp:coreProperties>
</file>